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DieseArbeitsmappe" defaultThemeVersion="124226"/>
  <mc:AlternateContent xmlns:mc="http://schemas.openxmlformats.org/markup-compatibility/2006">
    <mc:Choice Requires="x15">
      <x15ac:absPath xmlns:x15ac="http://schemas.microsoft.com/office/spreadsheetml/2010/11/ac" url="M:\Org\BABS-INFR\PAK ZURF FASC\02 Grundlagen\02 PAK-Tool Papierversion\"/>
    </mc:Choice>
  </mc:AlternateContent>
  <xr:revisionPtr revIDLastSave="0" documentId="13_ncr:1_{8A0CA501-28C1-44D4-ACFC-8F69EAD8875B}" xr6:coauthVersionLast="47" xr6:coauthVersionMax="47" xr10:uidLastSave="{00000000-0000-0000-0000-000000000000}"/>
  <bookViews>
    <workbookView xWindow="38280" yWindow="-105" windowWidth="38640" windowHeight="21120" tabRatio="993" xr2:uid="{59790474-CE0E-48B1-B301-9F0A6BA50387}"/>
  </bookViews>
  <sheets>
    <sheet name="02 LISTA CONTROLLO E RAPPORTO" sheetId="2" r:id="rId1"/>
    <sheet name="06 Componenti costr." sheetId="18" r:id="rId2"/>
    <sheet name="Lista d’omologazione " sheetId="20" r:id="rId3"/>
  </sheets>
  <definedNames>
    <definedName name="_xlnm._FilterDatabase" localSheetId="0" hidden="1">'02 LISTA CONTROLLO E RAPPORTO'!$A$4:$J$1205</definedName>
    <definedName name="_xlnm.Print_Area" localSheetId="0">'02 LISTA CONTROLLO E RAPPORTO'!$A$1:$E$1202</definedName>
    <definedName name="_xlnm.Print_Area" localSheetId="1">'06 Componenti costr.'!$A$1:$G$258</definedName>
    <definedName name="_xlnm.Print_Titles" localSheetId="0">'02 LISTA CONTROLLO E RAPPORTO'!$3:$4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96" i="2" l="1"/>
  <c r="A1193" i="2"/>
  <c r="A1190" i="2"/>
  <c r="A1186" i="2"/>
  <c r="A1183" i="2"/>
  <c r="A1178" i="2"/>
  <c r="A1174" i="2"/>
  <c r="A1135" i="2"/>
  <c r="A1120" i="2"/>
  <c r="A1001" i="2"/>
  <c r="A998" i="2"/>
  <c r="A975" i="2"/>
  <c r="A955" i="2"/>
  <c r="A952" i="2"/>
  <c r="A916" i="2"/>
  <c r="A913" i="2"/>
  <c r="A910" i="2"/>
  <c r="A898" i="2"/>
  <c r="A882" i="2"/>
  <c r="A865" i="2"/>
  <c r="A846" i="2"/>
  <c r="A786" i="2"/>
  <c r="A775" i="2"/>
  <c r="A767" i="2"/>
  <c r="A757" i="2"/>
  <c r="A755" i="2"/>
  <c r="A744" i="2"/>
  <c r="A736" i="2"/>
  <c r="A725" i="2"/>
  <c r="A641" i="2"/>
  <c r="A570" i="2"/>
  <c r="A566" i="2"/>
  <c r="A527" i="2"/>
  <c r="A433" i="2"/>
  <c r="A430" i="2"/>
  <c r="A428" i="2"/>
  <c r="A425" i="2"/>
  <c r="A423" i="2"/>
  <c r="A421" i="2"/>
  <c r="A419" i="2"/>
  <c r="A417" i="2"/>
  <c r="A415" i="2"/>
  <c r="A413" i="2"/>
  <c r="A408" i="2"/>
  <c r="A406" i="2"/>
  <c r="A359" i="2"/>
  <c r="A268" i="2"/>
  <c r="A261" i="2"/>
  <c r="A259" i="2"/>
  <c r="A257" i="2"/>
  <c r="A247" i="2"/>
  <c r="A216" i="2"/>
  <c r="A186" i="2"/>
  <c r="A184" i="2"/>
  <c r="A182" i="2"/>
  <c r="A180" i="2"/>
  <c r="A178" i="2"/>
  <c r="A160" i="2"/>
  <c r="A1132" i="2"/>
  <c r="A1127" i="2"/>
  <c r="A1115" i="2"/>
  <c r="A624" i="2"/>
  <c r="A598" i="2"/>
  <c r="A593" i="2"/>
  <c r="A582" i="2"/>
  <c r="A575" i="2"/>
  <c r="A559" i="2"/>
  <c r="A557" i="2"/>
  <c r="A550" i="2"/>
  <c r="A543" i="2"/>
  <c r="A516" i="2"/>
  <c r="A502" i="2"/>
  <c r="A499" i="2"/>
  <c r="A493" i="2"/>
  <c r="A478" i="2"/>
  <c r="A381" i="2"/>
  <c r="A335" i="2"/>
  <c r="A328" i="2"/>
  <c r="A318" i="2"/>
  <c r="A296" i="2"/>
  <c r="A276" i="2"/>
  <c r="A274" i="2"/>
  <c r="A190" i="2"/>
  <c r="A156" i="2"/>
  <c r="A1202" i="2"/>
  <c r="A1201" i="2"/>
  <c r="A1200" i="2"/>
  <c r="A1147" i="2"/>
  <c r="A1146" i="2"/>
  <c r="A1145" i="2"/>
  <c r="A1024" i="2"/>
  <c r="A1023" i="2"/>
  <c r="A1022" i="2"/>
  <c r="A875" i="2"/>
  <c r="A874" i="2"/>
  <c r="A873" i="2"/>
  <c r="A809" i="2"/>
  <c r="A808" i="2"/>
  <c r="A807" i="2"/>
  <c r="A694" i="2"/>
  <c r="A693" i="2"/>
  <c r="A692" i="2"/>
  <c r="A438" i="2"/>
  <c r="A437" i="2"/>
  <c r="A436" i="2"/>
  <c r="A147" i="2"/>
  <c r="A146" i="2"/>
  <c r="A145" i="2"/>
  <c r="A1154" i="2"/>
  <c r="A1151" i="2"/>
  <c r="A1138" i="2"/>
  <c r="A1125" i="2"/>
  <c r="A1123" i="2"/>
  <c r="A1113" i="2"/>
  <c r="A1110" i="2"/>
  <c r="A1108" i="2"/>
  <c r="A1106" i="2"/>
  <c r="A1097" i="2"/>
  <c r="A1095" i="2"/>
  <c r="A1093" i="2"/>
  <c r="A1088" i="2"/>
  <c r="A1086" i="2"/>
  <c r="A1084" i="2"/>
  <c r="A1015" i="2"/>
  <c r="A1013" i="2"/>
  <c r="A1011" i="2"/>
  <c r="A1007" i="2"/>
  <c r="A989" i="2"/>
  <c r="A987" i="2"/>
  <c r="A985" i="2"/>
  <c r="A980" i="2"/>
  <c r="A978" i="2"/>
  <c r="A973" i="2"/>
  <c r="A970" i="2"/>
  <c r="A966" i="2"/>
  <c r="A964" i="2"/>
  <c r="A950" i="2"/>
  <c r="A948" i="2"/>
  <c r="A946" i="2"/>
  <c r="A930" i="2"/>
  <c r="A928" i="2"/>
  <c r="A926" i="2"/>
  <c r="A923" i="2"/>
  <c r="A921" i="2"/>
  <c r="A908" i="2"/>
  <c r="A894" i="2"/>
  <c r="A859" i="2"/>
  <c r="A855" i="2"/>
  <c r="A850" i="2"/>
  <c r="A848" i="2"/>
  <c r="A843" i="2"/>
  <c r="A841" i="2"/>
  <c r="A839" i="2"/>
  <c r="A832" i="2"/>
  <c r="A829" i="2"/>
  <c r="A777" i="2"/>
  <c r="A759" i="2"/>
  <c r="A739" i="2"/>
  <c r="A722" i="2"/>
  <c r="A717" i="2"/>
  <c r="A715" i="2"/>
  <c r="A685" i="2"/>
  <c r="A683" i="2"/>
  <c r="A679" i="2"/>
  <c r="A677" i="2"/>
  <c r="A675" i="2"/>
  <c r="A666" i="2"/>
  <c r="A664" i="2"/>
  <c r="A658" i="2"/>
  <c r="A656" i="2"/>
  <c r="A654" i="2"/>
  <c r="A652" i="2"/>
  <c r="A646" i="2"/>
  <c r="A644" i="2"/>
  <c r="A634" i="2"/>
  <c r="A632" i="2"/>
  <c r="A620" i="2"/>
  <c r="A618" i="2"/>
  <c r="A613" i="2"/>
  <c r="A604" i="2"/>
  <c r="A600" i="2"/>
  <c r="A591" i="2"/>
  <c r="A585" i="2"/>
  <c r="A580" i="2"/>
  <c r="A578" i="2"/>
  <c r="A573" i="2"/>
  <c r="A555" i="2"/>
  <c r="A553" i="2"/>
  <c r="A548" i="2"/>
  <c r="A546" i="2"/>
  <c r="A533" i="2"/>
  <c r="A531" i="2"/>
  <c r="A529" i="2"/>
  <c r="A525" i="2"/>
  <c r="A523" i="2"/>
  <c r="A518" i="2"/>
  <c r="A514" i="2"/>
  <c r="A509" i="2"/>
  <c r="A507" i="2"/>
  <c r="A505" i="2"/>
  <c r="A496" i="2"/>
  <c r="A490" i="2"/>
  <c r="A488" i="2"/>
  <c r="A481" i="2"/>
  <c r="A476" i="2"/>
  <c r="A470" i="2"/>
  <c r="A466" i="2"/>
  <c r="A461" i="2"/>
  <c r="A402" i="2"/>
  <c r="A400" i="2"/>
  <c r="A379" i="2"/>
  <c r="A377" i="2"/>
  <c r="A365" i="2"/>
  <c r="A363" i="2"/>
  <c r="A361" i="2"/>
  <c r="A357" i="2"/>
  <c r="A355" i="2"/>
  <c r="A351" i="2"/>
  <c r="A349" i="2"/>
  <c r="A325" i="2"/>
  <c r="A315" i="2"/>
  <c r="A309" i="2"/>
  <c r="A305" i="2"/>
  <c r="A294" i="2"/>
  <c r="A292" i="2"/>
  <c r="A289" i="2"/>
  <c r="A287" i="2"/>
  <c r="A283" i="2"/>
  <c r="A281" i="2"/>
  <c r="A279" i="2"/>
  <c r="A272" i="2"/>
  <c r="A264" i="2"/>
  <c r="A255" i="2"/>
  <c r="A252" i="2"/>
  <c r="A249" i="2"/>
  <c r="A245" i="2"/>
  <c r="A239" i="2"/>
  <c r="A243" i="2"/>
  <c r="A236" i="2"/>
  <c r="A233" i="2"/>
  <c r="A231" i="2"/>
  <c r="A229" i="2"/>
  <c r="A226" i="2"/>
  <c r="A223" i="2"/>
  <c r="A221" i="2"/>
  <c r="A219" i="2"/>
  <c r="A214" i="2"/>
  <c r="A210" i="2"/>
  <c r="A203" i="2"/>
  <c r="A200" i="2"/>
  <c r="A198" i="2"/>
  <c r="A194" i="2"/>
  <c r="A169" i="2"/>
  <c r="A166" i="2"/>
  <c r="A162" i="2"/>
  <c r="A124" i="2"/>
  <c r="A114" i="2"/>
  <c r="A112" i="2"/>
  <c r="A94" i="2"/>
  <c r="A92" i="2"/>
  <c r="A81" i="2"/>
  <c r="A64" i="2"/>
  <c r="A1170" i="2"/>
  <c r="A1159" i="2"/>
  <c r="A1142" i="2"/>
  <c r="A1140" i="2"/>
  <c r="A1118" i="2"/>
  <c r="A1104" i="2"/>
  <c r="A1102" i="2"/>
  <c r="A1100" i="2"/>
  <c r="A1091" i="2"/>
  <c r="A1080" i="2"/>
  <c r="A1078" i="2"/>
  <c r="A1076" i="2"/>
  <c r="A1070" i="2"/>
  <c r="A1068" i="2"/>
  <c r="A1064" i="2"/>
  <c r="A1053" i="2"/>
  <c r="A1051" i="2"/>
  <c r="A1049" i="2"/>
  <c r="A1045" i="2"/>
  <c r="A1042" i="2"/>
  <c r="A1039" i="2"/>
  <c r="A1029" i="2"/>
  <c r="A1017" i="2"/>
  <c r="A995" i="2"/>
  <c r="A993" i="2"/>
  <c r="A991" i="2"/>
  <c r="A983" i="2"/>
  <c r="A968" i="2"/>
  <c r="A961" i="2"/>
  <c r="A959" i="2"/>
  <c r="A944" i="2"/>
  <c r="A942" i="2"/>
  <c r="A935" i="2"/>
  <c r="A933" i="2"/>
  <c r="A905" i="2"/>
  <c r="A903" i="2"/>
  <c r="A901" i="2"/>
  <c r="A892" i="2"/>
  <c r="A890" i="2"/>
  <c r="A888" i="2"/>
  <c r="A886" i="2"/>
  <c r="A884" i="2"/>
  <c r="A879" i="2"/>
  <c r="A863" i="2"/>
  <c r="A861" i="2"/>
  <c r="A857" i="2"/>
  <c r="A852" i="2"/>
  <c r="A836" i="2"/>
  <c r="A834" i="2"/>
  <c r="A825" i="2"/>
  <c r="A823" i="2"/>
  <c r="A817" i="2"/>
  <c r="A815" i="2"/>
  <c r="A813" i="2"/>
  <c r="A803" i="2"/>
  <c r="A801" i="2"/>
  <c r="A798" i="2"/>
  <c r="A796" i="2"/>
  <c r="A794" i="2"/>
  <c r="A792" i="2"/>
  <c r="A790" i="2"/>
  <c r="A788" i="2"/>
  <c r="A784" i="2"/>
  <c r="A782" i="2"/>
  <c r="A780" i="2"/>
  <c r="A773" i="2"/>
  <c r="A771" i="2"/>
  <c r="A765" i="2"/>
  <c r="A763" i="2"/>
  <c r="A752" i="2"/>
  <c r="A748" i="2"/>
  <c r="A741" i="2"/>
  <c r="A733" i="2"/>
  <c r="A731" i="2"/>
  <c r="A729" i="2"/>
  <c r="A727" i="2"/>
  <c r="A719" i="2"/>
  <c r="A711" i="2"/>
  <c r="A709" i="2"/>
  <c r="A702" i="2"/>
  <c r="A700" i="2"/>
  <c r="A698" i="2"/>
  <c r="A689" i="2"/>
  <c r="A670" i="2"/>
  <c r="A668" i="2"/>
  <c r="A650" i="2"/>
  <c r="A648" i="2"/>
  <c r="A639" i="2"/>
  <c r="A636" i="2"/>
  <c r="A629" i="2"/>
  <c r="A627" i="2"/>
  <c r="A622" i="2"/>
  <c r="A615" i="2"/>
  <c r="A610" i="2"/>
  <c r="A608" i="2"/>
  <c r="A606" i="2"/>
  <c r="A596" i="2"/>
  <c r="A589" i="2"/>
  <c r="A587" i="2"/>
  <c r="A568" i="2"/>
  <c r="A564" i="2"/>
  <c r="A562" i="2"/>
  <c r="A541" i="2"/>
  <c r="A539" i="2"/>
  <c r="A537" i="2"/>
  <c r="A535" i="2"/>
  <c r="A521" i="2"/>
  <c r="A511" i="2"/>
  <c r="A486" i="2"/>
  <c r="A484" i="2"/>
  <c r="A472" i="2"/>
  <c r="A468" i="2"/>
  <c r="A463" i="2"/>
  <c r="A457" i="2"/>
  <c r="A455" i="2"/>
  <c r="A446" i="2"/>
  <c r="A444" i="2"/>
  <c r="A442" i="2"/>
  <c r="A397" i="2"/>
  <c r="A395" i="2"/>
  <c r="A393" i="2"/>
  <c r="A390" i="2"/>
  <c r="A388" i="2"/>
  <c r="A386" i="2"/>
  <c r="A375" i="2"/>
  <c r="A373" i="2"/>
  <c r="A371" i="2"/>
  <c r="A369" i="2"/>
  <c r="A367" i="2"/>
  <c r="A353" i="2"/>
  <c r="A347" i="2"/>
  <c r="A338" i="2"/>
  <c r="A333" i="2"/>
  <c r="A331" i="2"/>
  <c r="A323" i="2"/>
  <c r="A321" i="2"/>
  <c r="A313" i="2"/>
  <c r="A311" i="2"/>
  <c r="A285" i="2"/>
  <c r="A196" i="2"/>
  <c r="A192" i="2"/>
  <c r="A175" i="2"/>
  <c r="A172" i="2"/>
  <c r="A164" i="2"/>
  <c r="A153" i="2"/>
  <c r="A151" i="2"/>
  <c r="A135" i="2"/>
  <c r="A133" i="2"/>
  <c r="A131" i="2"/>
  <c r="A128" i="2"/>
  <c r="A126" i="2"/>
  <c r="A120" i="2"/>
  <c r="A117" i="2"/>
  <c r="A109" i="2"/>
  <c r="A100" i="2"/>
  <c r="A61" i="2"/>
  <c r="A50" i="2"/>
  <c r="A23" i="2"/>
  <c r="A22" i="2"/>
  <c r="A21" i="2"/>
  <c r="A20" i="2"/>
  <c r="A18" i="2"/>
  <c r="A10" i="2"/>
  <c r="A8" i="2"/>
  <c r="J1190" i="2" l="1"/>
  <c r="J1191" i="2"/>
  <c r="J1192" i="2"/>
  <c r="J1193" i="2"/>
  <c r="J1194" i="2"/>
  <c r="J1195" i="2"/>
  <c r="J1196" i="2"/>
  <c r="J1197" i="2"/>
  <c r="J1198" i="2"/>
  <c r="J1183" i="2"/>
  <c r="J1184" i="2"/>
  <c r="J1185" i="2"/>
  <c r="J1186" i="2"/>
  <c r="J1187" i="2"/>
  <c r="J1188" i="2"/>
  <c r="J1174" i="2"/>
  <c r="J1175" i="2"/>
  <c r="J1176" i="2"/>
  <c r="J1177" i="2"/>
  <c r="J1178" i="2"/>
  <c r="J1179" i="2"/>
  <c r="J1180" i="2"/>
  <c r="J1181" i="2"/>
  <c r="J1159" i="2"/>
  <c r="J1160" i="2"/>
  <c r="J1161" i="2"/>
  <c r="J1162" i="2"/>
  <c r="J1163" i="2"/>
  <c r="J1164" i="2"/>
  <c r="J1165" i="2"/>
  <c r="J1166" i="2"/>
  <c r="J1167" i="2"/>
  <c r="J1168" i="2"/>
  <c r="J1169" i="2"/>
  <c r="J1170" i="2"/>
  <c r="J1171" i="2"/>
  <c r="J1154" i="2"/>
  <c r="J1155" i="2"/>
  <c r="J1156" i="2"/>
  <c r="J1157" i="2"/>
  <c r="J1151" i="2"/>
  <c r="J1152" i="2"/>
  <c r="J1132" i="2"/>
  <c r="J1133" i="2"/>
  <c r="J1134" i="2"/>
  <c r="J1135" i="2"/>
  <c r="J1136" i="2"/>
  <c r="J1137" i="2"/>
  <c r="J1138" i="2"/>
  <c r="J1139" i="2"/>
  <c r="J1140" i="2"/>
  <c r="J1141" i="2"/>
  <c r="J1142" i="2"/>
  <c r="J1143" i="2"/>
  <c r="J1113" i="2"/>
  <c r="J1114" i="2"/>
  <c r="J1115" i="2"/>
  <c r="J1116" i="2"/>
  <c r="J1117" i="2"/>
  <c r="J1118" i="2"/>
  <c r="J1119" i="2"/>
  <c r="J1120" i="2"/>
  <c r="J1121" i="2"/>
  <c r="J1122" i="2"/>
  <c r="J1123" i="2"/>
  <c r="J1124" i="2"/>
  <c r="J1125" i="2"/>
  <c r="J1126" i="2"/>
  <c r="J1127" i="2"/>
  <c r="J1128" i="2"/>
  <c r="J1129" i="2"/>
  <c r="J1100" i="2"/>
  <c r="J1101" i="2"/>
  <c r="J1102" i="2"/>
  <c r="J1103" i="2"/>
  <c r="J1104" i="2"/>
  <c r="J1105" i="2"/>
  <c r="J1106" i="2"/>
  <c r="J1107" i="2"/>
  <c r="J1108" i="2"/>
  <c r="J1109" i="2"/>
  <c r="J1110" i="2"/>
  <c r="J1111" i="2"/>
  <c r="J1091" i="2"/>
  <c r="J1092" i="2"/>
  <c r="J1093" i="2"/>
  <c r="J1094" i="2"/>
  <c r="J1095" i="2"/>
  <c r="J1096" i="2"/>
  <c r="J1097" i="2"/>
  <c r="J1098" i="2"/>
  <c r="J1084" i="2"/>
  <c r="J1085" i="2"/>
  <c r="J1086" i="2"/>
  <c r="J1087" i="2"/>
  <c r="J1088" i="2"/>
  <c r="J1089" i="2"/>
  <c r="J1068" i="2"/>
  <c r="J1069" i="2"/>
  <c r="J1070" i="2"/>
  <c r="J1071" i="2"/>
  <c r="J1072" i="2"/>
  <c r="J1073" i="2"/>
  <c r="J1074" i="2"/>
  <c r="J1075" i="2"/>
  <c r="J1076" i="2"/>
  <c r="J1077" i="2"/>
  <c r="J1078" i="2"/>
  <c r="J1079" i="2"/>
  <c r="J1080" i="2"/>
  <c r="J1081" i="2"/>
  <c r="J1028" i="2"/>
  <c r="J1029" i="2"/>
  <c r="J1030" i="2"/>
  <c r="J1031" i="2"/>
  <c r="J1032" i="2"/>
  <c r="J1033" i="2"/>
  <c r="J1034" i="2"/>
  <c r="J1035" i="2"/>
  <c r="J1036" i="2"/>
  <c r="J1037" i="2"/>
  <c r="J1038" i="2"/>
  <c r="J1039" i="2"/>
  <c r="J1040" i="2"/>
  <c r="J1041" i="2"/>
  <c r="J1042" i="2"/>
  <c r="J1043" i="2"/>
  <c r="J1044" i="2"/>
  <c r="J1045" i="2"/>
  <c r="J1046" i="2"/>
  <c r="J1047" i="2"/>
  <c r="J1048" i="2"/>
  <c r="J1049" i="2"/>
  <c r="J1050" i="2"/>
  <c r="J1051" i="2"/>
  <c r="J1052" i="2"/>
  <c r="J1053" i="2"/>
  <c r="J1054" i="2"/>
  <c r="J1055" i="2"/>
  <c r="J1056" i="2"/>
  <c r="J1057" i="2"/>
  <c r="J1058" i="2"/>
  <c r="J1059" i="2"/>
  <c r="J1060" i="2"/>
  <c r="J1061" i="2"/>
  <c r="J1062" i="2"/>
  <c r="J1063" i="2"/>
  <c r="J1064" i="2"/>
  <c r="J1065" i="2"/>
  <c r="J1007" i="2"/>
  <c r="J1008" i="2"/>
  <c r="J1009" i="2"/>
  <c r="J1010" i="2"/>
  <c r="J1011" i="2"/>
  <c r="J1012" i="2"/>
  <c r="J1013" i="2"/>
  <c r="J1014" i="2"/>
  <c r="J1015" i="2"/>
  <c r="J1016" i="2"/>
  <c r="J1017" i="2"/>
  <c r="J1018" i="2"/>
  <c r="J1019" i="2"/>
  <c r="J1020" i="2"/>
  <c r="J998" i="2"/>
  <c r="J999" i="2"/>
  <c r="J1000" i="2"/>
  <c r="J1001" i="2"/>
  <c r="J1002" i="2"/>
  <c r="J1003" i="2"/>
  <c r="J1004" i="2"/>
  <c r="J983" i="2"/>
  <c r="J984" i="2"/>
  <c r="J985" i="2"/>
  <c r="J986" i="2"/>
  <c r="J987" i="2"/>
  <c r="J988" i="2"/>
  <c r="J989" i="2"/>
  <c r="J990" i="2"/>
  <c r="J991" i="2"/>
  <c r="J992" i="2"/>
  <c r="J993" i="2"/>
  <c r="J994" i="2"/>
  <c r="J995" i="2"/>
  <c r="J996" i="2"/>
  <c r="J964" i="2"/>
  <c r="J965" i="2"/>
  <c r="J966" i="2"/>
  <c r="J967" i="2"/>
  <c r="J968" i="2"/>
  <c r="J969" i="2"/>
  <c r="J970" i="2"/>
  <c r="J971" i="2"/>
  <c r="J972" i="2"/>
  <c r="J973" i="2"/>
  <c r="J974" i="2"/>
  <c r="J975" i="2"/>
  <c r="J976" i="2"/>
  <c r="J977" i="2"/>
  <c r="J978" i="2"/>
  <c r="J979" i="2"/>
  <c r="J980" i="2"/>
  <c r="J981" i="2"/>
  <c r="J959" i="2"/>
  <c r="J960" i="2"/>
  <c r="J961" i="2"/>
  <c r="J942" i="2"/>
  <c r="J943" i="2"/>
  <c r="J944" i="2"/>
  <c r="J945" i="2"/>
  <c r="J946" i="2"/>
  <c r="J947" i="2"/>
  <c r="J948" i="2"/>
  <c r="J949" i="2"/>
  <c r="J950" i="2"/>
  <c r="J951" i="2"/>
  <c r="J952" i="2"/>
  <c r="J953" i="2"/>
  <c r="J954" i="2"/>
  <c r="J955" i="2"/>
  <c r="J956" i="2"/>
  <c r="J957" i="2"/>
  <c r="J933" i="2"/>
  <c r="J934" i="2"/>
  <c r="J935" i="2"/>
  <c r="J936" i="2"/>
  <c r="J937" i="2"/>
  <c r="J938" i="2"/>
  <c r="J939" i="2"/>
  <c r="J940" i="2"/>
  <c r="J921" i="2"/>
  <c r="J922" i="2"/>
  <c r="J923" i="2"/>
  <c r="J924" i="2"/>
  <c r="J925" i="2"/>
  <c r="J926" i="2"/>
  <c r="J927" i="2"/>
  <c r="J928" i="2"/>
  <c r="J929" i="2"/>
  <c r="J930" i="2"/>
  <c r="J931" i="2"/>
  <c r="J908" i="2"/>
  <c r="J909" i="2"/>
  <c r="J910" i="2"/>
  <c r="J911" i="2"/>
  <c r="J912" i="2"/>
  <c r="J913" i="2"/>
  <c r="J914" i="2"/>
  <c r="J915" i="2"/>
  <c r="J916" i="2"/>
  <c r="J917" i="2"/>
  <c r="J918" i="2"/>
  <c r="J901" i="2"/>
  <c r="J902" i="2"/>
  <c r="J903" i="2"/>
  <c r="J904" i="2"/>
  <c r="J905" i="2"/>
  <c r="J906" i="2"/>
  <c r="J879" i="2"/>
  <c r="J880" i="2"/>
  <c r="J881" i="2"/>
  <c r="J882" i="2"/>
  <c r="J883" i="2"/>
  <c r="J884" i="2"/>
  <c r="J885" i="2"/>
  <c r="J886" i="2"/>
  <c r="J887" i="2"/>
  <c r="J888" i="2"/>
  <c r="J889" i="2"/>
  <c r="J890" i="2"/>
  <c r="J891" i="2"/>
  <c r="J892" i="2"/>
  <c r="J893" i="2"/>
  <c r="J894" i="2"/>
  <c r="J895" i="2"/>
  <c r="J896" i="2"/>
  <c r="J897" i="2"/>
  <c r="J898" i="2"/>
  <c r="J899" i="2"/>
  <c r="J846" i="2"/>
  <c r="J847" i="2"/>
  <c r="J848" i="2"/>
  <c r="J849" i="2"/>
  <c r="J850" i="2"/>
  <c r="J851" i="2"/>
  <c r="J852" i="2"/>
  <c r="J853" i="2"/>
  <c r="J854" i="2"/>
  <c r="J855" i="2"/>
  <c r="J856" i="2"/>
  <c r="J857" i="2"/>
  <c r="J858" i="2"/>
  <c r="J859" i="2"/>
  <c r="J860" i="2"/>
  <c r="J861" i="2"/>
  <c r="J862" i="2"/>
  <c r="J863" i="2"/>
  <c r="J864" i="2"/>
  <c r="J865" i="2"/>
  <c r="J866" i="2"/>
  <c r="J867" i="2"/>
  <c r="J868" i="2"/>
  <c r="J869" i="2"/>
  <c r="J870" i="2"/>
  <c r="J871" i="2"/>
  <c r="J839" i="2"/>
  <c r="J840" i="2"/>
  <c r="J841" i="2"/>
  <c r="J842" i="2"/>
  <c r="J843" i="2"/>
  <c r="J844" i="2"/>
  <c r="J829" i="2"/>
  <c r="J830" i="2"/>
  <c r="J831" i="2"/>
  <c r="J832" i="2"/>
  <c r="J833" i="2"/>
  <c r="J834" i="2"/>
  <c r="J835" i="2"/>
  <c r="J836" i="2"/>
  <c r="J837" i="2"/>
  <c r="J823" i="2"/>
  <c r="J824" i="2"/>
  <c r="J825" i="2"/>
  <c r="J826" i="2"/>
  <c r="J813" i="2"/>
  <c r="J814" i="2"/>
  <c r="J815" i="2"/>
  <c r="J816" i="2"/>
  <c r="J817" i="2"/>
  <c r="J818" i="2"/>
  <c r="J819" i="2"/>
  <c r="J820" i="2"/>
  <c r="J821" i="2"/>
  <c r="J801" i="2"/>
  <c r="J802" i="2"/>
  <c r="J803" i="2"/>
  <c r="J804" i="2"/>
  <c r="J805" i="2"/>
  <c r="J780" i="2"/>
  <c r="J781" i="2"/>
  <c r="J782" i="2"/>
  <c r="J783" i="2"/>
  <c r="J784" i="2"/>
  <c r="J785" i="2"/>
  <c r="J786" i="2"/>
  <c r="J787" i="2"/>
  <c r="J788" i="2"/>
  <c r="J789" i="2"/>
  <c r="J790" i="2"/>
  <c r="J791" i="2"/>
  <c r="J792" i="2"/>
  <c r="J793" i="2"/>
  <c r="J794" i="2"/>
  <c r="J795" i="2"/>
  <c r="J796" i="2"/>
  <c r="J797" i="2"/>
  <c r="J798" i="2"/>
  <c r="J799" i="2"/>
  <c r="J771" i="2"/>
  <c r="J772" i="2"/>
  <c r="J773" i="2"/>
  <c r="J774" i="2"/>
  <c r="J775" i="2"/>
  <c r="J776" i="2"/>
  <c r="J777" i="2"/>
  <c r="J778" i="2"/>
  <c r="J763" i="2"/>
  <c r="J764" i="2"/>
  <c r="J765" i="2"/>
  <c r="J766" i="2"/>
  <c r="J767" i="2"/>
  <c r="J768" i="2"/>
  <c r="J748" i="2"/>
  <c r="J749" i="2"/>
  <c r="J750" i="2"/>
  <c r="J751" i="2"/>
  <c r="J752" i="2"/>
  <c r="J753" i="2"/>
  <c r="J754" i="2"/>
  <c r="J755" i="2"/>
  <c r="J756" i="2"/>
  <c r="J757" i="2"/>
  <c r="J758" i="2"/>
  <c r="J759" i="2"/>
  <c r="J760" i="2"/>
  <c r="J761" i="2"/>
  <c r="J739" i="2"/>
  <c r="J740" i="2"/>
  <c r="J741" i="2"/>
  <c r="J742" i="2"/>
  <c r="J743" i="2"/>
  <c r="J744" i="2"/>
  <c r="J745" i="2"/>
  <c r="J746" i="2"/>
  <c r="J715" i="2"/>
  <c r="J716" i="2"/>
  <c r="J717" i="2"/>
  <c r="J718" i="2"/>
  <c r="J719" i="2"/>
  <c r="J720" i="2"/>
  <c r="J721" i="2"/>
  <c r="J722" i="2"/>
  <c r="J723" i="2"/>
  <c r="J724" i="2"/>
  <c r="J725" i="2"/>
  <c r="J726" i="2"/>
  <c r="J727" i="2"/>
  <c r="J728" i="2"/>
  <c r="J729" i="2"/>
  <c r="J730" i="2"/>
  <c r="J731" i="2"/>
  <c r="J732" i="2"/>
  <c r="J733" i="2"/>
  <c r="J734" i="2"/>
  <c r="J735" i="2"/>
  <c r="J736" i="2"/>
  <c r="J737" i="2"/>
  <c r="J709" i="2"/>
  <c r="J710" i="2"/>
  <c r="J711" i="2"/>
  <c r="J712" i="2"/>
  <c r="J698" i="2"/>
  <c r="J699" i="2"/>
  <c r="J700" i="2"/>
  <c r="J701" i="2"/>
  <c r="J702" i="2"/>
  <c r="J703" i="2"/>
  <c r="J704" i="2"/>
  <c r="J705" i="2"/>
  <c r="J706" i="2"/>
  <c r="J707" i="2"/>
  <c r="J674" i="2"/>
  <c r="J675" i="2"/>
  <c r="J676" i="2"/>
  <c r="J677" i="2"/>
  <c r="J678" i="2"/>
  <c r="J679" i="2"/>
  <c r="J680" i="2"/>
  <c r="J681" i="2"/>
  <c r="J682" i="2"/>
  <c r="J683" i="2"/>
  <c r="J684" i="2"/>
  <c r="J685" i="2"/>
  <c r="J686" i="2"/>
  <c r="J687" i="2"/>
  <c r="J688" i="2"/>
  <c r="J689" i="2"/>
  <c r="J690" i="2"/>
  <c r="J664" i="2"/>
  <c r="J665" i="2"/>
  <c r="J666" i="2"/>
  <c r="J667" i="2"/>
  <c r="J668" i="2"/>
  <c r="J669" i="2"/>
  <c r="J670" i="2"/>
  <c r="J671" i="2"/>
  <c r="J644" i="2"/>
  <c r="J645" i="2"/>
  <c r="J646" i="2"/>
  <c r="J647" i="2"/>
  <c r="J648" i="2"/>
  <c r="J649" i="2"/>
  <c r="J650" i="2"/>
  <c r="J651" i="2"/>
  <c r="J652" i="2"/>
  <c r="J653" i="2"/>
  <c r="J654" i="2"/>
  <c r="J655" i="2"/>
  <c r="J656" i="2"/>
  <c r="J657" i="2"/>
  <c r="J658" i="2"/>
  <c r="J659" i="2"/>
  <c r="J660" i="2"/>
  <c r="J661" i="2"/>
  <c r="J662" i="2"/>
  <c r="J632" i="2"/>
  <c r="J633" i="2"/>
  <c r="J634" i="2"/>
  <c r="J635" i="2"/>
  <c r="J636" i="2"/>
  <c r="J637" i="2"/>
  <c r="J638" i="2"/>
  <c r="J639" i="2"/>
  <c r="J640" i="2"/>
  <c r="J641" i="2"/>
  <c r="J642" i="2"/>
  <c r="J618" i="2"/>
  <c r="J619" i="2"/>
  <c r="J620" i="2"/>
  <c r="J621" i="2"/>
  <c r="J622" i="2"/>
  <c r="J623" i="2"/>
  <c r="J624" i="2"/>
  <c r="J625" i="2"/>
  <c r="J626" i="2"/>
  <c r="J627" i="2"/>
  <c r="J628" i="2"/>
  <c r="J629" i="2"/>
  <c r="J630" i="2"/>
  <c r="J573" i="2"/>
  <c r="J574" i="2"/>
  <c r="J575" i="2"/>
  <c r="J576" i="2"/>
  <c r="J577" i="2"/>
  <c r="J578" i="2"/>
  <c r="J579" i="2"/>
  <c r="J580" i="2"/>
  <c r="J581" i="2"/>
  <c r="J582" i="2"/>
  <c r="J583" i="2"/>
  <c r="J584" i="2"/>
  <c r="J585" i="2"/>
  <c r="J586" i="2"/>
  <c r="J587" i="2"/>
  <c r="J588" i="2"/>
  <c r="J589" i="2"/>
  <c r="J590" i="2"/>
  <c r="J591" i="2"/>
  <c r="J592" i="2"/>
  <c r="J593" i="2"/>
  <c r="J594" i="2"/>
  <c r="J595" i="2"/>
  <c r="J596" i="2"/>
  <c r="J597" i="2"/>
  <c r="J598" i="2"/>
  <c r="J599" i="2"/>
  <c r="J600" i="2"/>
  <c r="J601" i="2"/>
  <c r="J602" i="2"/>
  <c r="J603" i="2"/>
  <c r="J604" i="2"/>
  <c r="J605" i="2"/>
  <c r="J606" i="2"/>
  <c r="J607" i="2"/>
  <c r="J608" i="2"/>
  <c r="J609" i="2"/>
  <c r="J610" i="2"/>
  <c r="J611" i="2"/>
  <c r="J612" i="2"/>
  <c r="J613" i="2"/>
  <c r="J614" i="2"/>
  <c r="J615" i="2"/>
  <c r="J616" i="2"/>
  <c r="J562" i="2"/>
  <c r="J563" i="2"/>
  <c r="J564" i="2"/>
  <c r="J565" i="2"/>
  <c r="J566" i="2"/>
  <c r="J567" i="2"/>
  <c r="J568" i="2"/>
  <c r="J569" i="2"/>
  <c r="J570" i="2"/>
  <c r="J571" i="2"/>
  <c r="J539" i="2"/>
  <c r="J540" i="2"/>
  <c r="J541" i="2"/>
  <c r="J542" i="2"/>
  <c r="J543" i="2"/>
  <c r="J544" i="2"/>
  <c r="J545" i="2"/>
  <c r="J546" i="2"/>
  <c r="J547" i="2"/>
  <c r="J548" i="2"/>
  <c r="J549" i="2"/>
  <c r="J550" i="2"/>
  <c r="J551" i="2"/>
  <c r="J552" i="2"/>
  <c r="J553" i="2"/>
  <c r="J554" i="2"/>
  <c r="J555" i="2"/>
  <c r="J556" i="2"/>
  <c r="J557" i="2"/>
  <c r="J558" i="2"/>
  <c r="J559" i="2"/>
  <c r="J560" i="2"/>
  <c r="J561" i="2"/>
  <c r="J514" i="2"/>
  <c r="J515" i="2"/>
  <c r="J516" i="2"/>
  <c r="J517" i="2"/>
  <c r="J518" i="2"/>
  <c r="J519" i="2"/>
  <c r="J520" i="2"/>
  <c r="J521" i="2"/>
  <c r="J522" i="2"/>
  <c r="J523" i="2"/>
  <c r="J524" i="2"/>
  <c r="J525" i="2"/>
  <c r="J526" i="2"/>
  <c r="J527" i="2"/>
  <c r="J528" i="2"/>
  <c r="J529" i="2"/>
  <c r="J530" i="2"/>
  <c r="J531" i="2"/>
  <c r="J532" i="2"/>
  <c r="J533" i="2"/>
  <c r="J534" i="2"/>
  <c r="J535" i="2"/>
  <c r="J536" i="2"/>
  <c r="J537" i="2"/>
  <c r="J538" i="2"/>
  <c r="J493" i="2"/>
  <c r="J494" i="2"/>
  <c r="J495" i="2"/>
  <c r="J496" i="2"/>
  <c r="J497" i="2"/>
  <c r="J498" i="2"/>
  <c r="J499" i="2"/>
  <c r="J500" i="2"/>
  <c r="J501" i="2"/>
  <c r="J502" i="2"/>
  <c r="J503" i="2"/>
  <c r="J504" i="2"/>
  <c r="J505" i="2"/>
  <c r="J506" i="2"/>
  <c r="J507" i="2"/>
  <c r="J508" i="2"/>
  <c r="J509" i="2"/>
  <c r="J510" i="2"/>
  <c r="J511" i="2"/>
  <c r="J512" i="2"/>
  <c r="J476" i="2"/>
  <c r="J477" i="2"/>
  <c r="J478" i="2"/>
  <c r="J479" i="2"/>
  <c r="J480" i="2"/>
  <c r="J481" i="2"/>
  <c r="J482" i="2"/>
  <c r="J483" i="2"/>
  <c r="J484" i="2"/>
  <c r="J485" i="2"/>
  <c r="J486" i="2"/>
  <c r="J487" i="2"/>
  <c r="J488" i="2"/>
  <c r="J489" i="2"/>
  <c r="J490" i="2"/>
  <c r="J491" i="2"/>
  <c r="J466" i="2"/>
  <c r="J467" i="2"/>
  <c r="J468" i="2"/>
  <c r="J469" i="2"/>
  <c r="J470" i="2"/>
  <c r="J471" i="2"/>
  <c r="J472" i="2"/>
  <c r="J473" i="2"/>
  <c r="J461" i="2"/>
  <c r="J462" i="2"/>
  <c r="J463" i="2"/>
  <c r="J464" i="2"/>
  <c r="J455" i="2"/>
  <c r="J456" i="2"/>
  <c r="J457" i="2"/>
  <c r="J458" i="2"/>
  <c r="J442" i="2"/>
  <c r="J443" i="2"/>
  <c r="J444" i="2"/>
  <c r="J445" i="2"/>
  <c r="J446" i="2"/>
  <c r="J447" i="2"/>
  <c r="J448" i="2"/>
  <c r="J449" i="2"/>
  <c r="J450" i="2"/>
  <c r="J451" i="2"/>
  <c r="J452" i="2"/>
  <c r="J453" i="2"/>
  <c r="J428" i="2"/>
  <c r="J429" i="2"/>
  <c r="J430" i="2"/>
  <c r="J431" i="2"/>
  <c r="J432" i="2"/>
  <c r="J433" i="2"/>
  <c r="J434" i="2"/>
  <c r="J413" i="2"/>
  <c r="J414" i="2"/>
  <c r="J415" i="2"/>
  <c r="J416" i="2"/>
  <c r="J417" i="2"/>
  <c r="J418" i="2"/>
  <c r="J419" i="2"/>
  <c r="J420" i="2"/>
  <c r="J421" i="2"/>
  <c r="J422" i="2"/>
  <c r="J423" i="2"/>
  <c r="J424" i="2"/>
  <c r="J425" i="2"/>
  <c r="J426" i="2"/>
  <c r="J406" i="2"/>
  <c r="J407" i="2"/>
  <c r="J408" i="2"/>
  <c r="J409" i="2"/>
  <c r="J410" i="2"/>
  <c r="J411" i="2"/>
  <c r="J400" i="2"/>
  <c r="J401" i="2"/>
  <c r="J402" i="2"/>
  <c r="J403" i="2"/>
  <c r="J393" i="2"/>
  <c r="J394" i="2"/>
  <c r="J395" i="2"/>
  <c r="J396" i="2"/>
  <c r="J397" i="2"/>
  <c r="J398" i="2"/>
  <c r="J386" i="2"/>
  <c r="J387" i="2"/>
  <c r="J388" i="2"/>
  <c r="J389" i="2"/>
  <c r="J390" i="2"/>
  <c r="J391" i="2"/>
  <c r="J338" i="2"/>
  <c r="J339" i="2"/>
  <c r="J340" i="2"/>
  <c r="J341" i="2"/>
  <c r="J342" i="2"/>
  <c r="J343" i="2"/>
  <c r="J344" i="2"/>
  <c r="J345" i="2"/>
  <c r="J346" i="2"/>
  <c r="J347" i="2"/>
  <c r="J348" i="2"/>
  <c r="J349" i="2"/>
  <c r="J350" i="2"/>
  <c r="J351" i="2"/>
  <c r="J352" i="2"/>
  <c r="J353" i="2"/>
  <c r="J354" i="2"/>
  <c r="J355" i="2"/>
  <c r="J356" i="2"/>
  <c r="J357" i="2"/>
  <c r="J358" i="2"/>
  <c r="J359" i="2"/>
  <c r="J360" i="2"/>
  <c r="J361" i="2"/>
  <c r="J362" i="2"/>
  <c r="J363" i="2"/>
  <c r="J364" i="2"/>
  <c r="J365" i="2"/>
  <c r="J366" i="2"/>
  <c r="J367" i="2"/>
  <c r="J368" i="2"/>
  <c r="J369" i="2"/>
  <c r="J370" i="2"/>
  <c r="J371" i="2"/>
  <c r="J372" i="2"/>
  <c r="J373" i="2"/>
  <c r="J374" i="2"/>
  <c r="J375" i="2"/>
  <c r="J376" i="2"/>
  <c r="J377" i="2"/>
  <c r="J378" i="2"/>
  <c r="J379" i="2"/>
  <c r="J380" i="2"/>
  <c r="J381" i="2"/>
  <c r="J382" i="2"/>
  <c r="J383" i="2"/>
  <c r="J328" i="2"/>
  <c r="J329" i="2"/>
  <c r="J330" i="2"/>
  <c r="J331" i="2"/>
  <c r="J332" i="2"/>
  <c r="J333" i="2"/>
  <c r="J334" i="2"/>
  <c r="J335" i="2"/>
  <c r="J336" i="2"/>
  <c r="J318" i="2"/>
  <c r="J319" i="2"/>
  <c r="J320" i="2"/>
  <c r="J321" i="2"/>
  <c r="J322" i="2"/>
  <c r="J323" i="2"/>
  <c r="J324" i="2"/>
  <c r="J325" i="2"/>
  <c r="J326"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268" i="2"/>
  <c r="J269" i="2"/>
  <c r="J243" i="2"/>
  <c r="J244" i="2"/>
  <c r="J245" i="2"/>
  <c r="J246" i="2"/>
  <c r="J247" i="2"/>
  <c r="J248" i="2"/>
  <c r="J249" i="2"/>
  <c r="J250" i="2"/>
  <c r="J251" i="2"/>
  <c r="J252" i="2"/>
  <c r="J253" i="2"/>
  <c r="J254" i="2"/>
  <c r="J255" i="2"/>
  <c r="J256" i="2"/>
  <c r="J257" i="2"/>
  <c r="J258" i="2"/>
  <c r="J259" i="2"/>
  <c r="J260" i="2"/>
  <c r="J261" i="2"/>
  <c r="J262" i="2"/>
  <c r="J263" i="2"/>
  <c r="J264" i="2"/>
  <c r="J265" i="2"/>
  <c r="J266" i="2"/>
  <c r="J236" i="2"/>
  <c r="J237" i="2"/>
  <c r="J238" i="2"/>
  <c r="J239" i="2"/>
  <c r="J240" i="2"/>
  <c r="J241"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190" i="2"/>
  <c r="J191" i="2"/>
  <c r="J192" i="2"/>
  <c r="J193" i="2"/>
  <c r="J194" i="2"/>
  <c r="J195" i="2"/>
  <c r="J196" i="2"/>
  <c r="J197" i="2"/>
  <c r="J198" i="2"/>
  <c r="J199" i="2"/>
  <c r="J200" i="2"/>
  <c r="J201" i="2"/>
  <c r="J178" i="2"/>
  <c r="J179" i="2"/>
  <c r="J180" i="2"/>
  <c r="J181" i="2"/>
  <c r="J182" i="2"/>
  <c r="J183" i="2"/>
  <c r="J184" i="2"/>
  <c r="J185" i="2"/>
  <c r="J186" i="2"/>
  <c r="J187" i="2"/>
  <c r="J172" i="2"/>
  <c r="J173" i="2"/>
  <c r="J174" i="2"/>
  <c r="J175" i="2"/>
  <c r="J176" i="2"/>
  <c r="J151" i="2"/>
  <c r="J152" i="2"/>
  <c r="J153" i="2"/>
  <c r="J154" i="2"/>
  <c r="J155" i="2"/>
  <c r="J156" i="2"/>
  <c r="J157" i="2"/>
  <c r="J158" i="2"/>
  <c r="J159" i="2"/>
  <c r="J160" i="2"/>
  <c r="J161" i="2"/>
  <c r="J162" i="2"/>
  <c r="J163" i="2"/>
  <c r="J164" i="2"/>
  <c r="J165" i="2"/>
  <c r="J166" i="2"/>
  <c r="J167" i="2"/>
  <c r="J168" i="2"/>
  <c r="J169" i="2"/>
  <c r="J170" i="2"/>
  <c r="J131" i="2"/>
  <c r="J132" i="2"/>
  <c r="J133" i="2"/>
  <c r="J134" i="2"/>
  <c r="J135" i="2"/>
  <c r="J136" i="2"/>
  <c r="J137" i="2"/>
  <c r="J138" i="2"/>
  <c r="J139" i="2"/>
  <c r="J140" i="2"/>
  <c r="J141" i="2"/>
  <c r="J142" i="2"/>
  <c r="J143" i="2"/>
  <c r="J122" i="2"/>
  <c r="J123" i="2"/>
  <c r="J124" i="2"/>
  <c r="J125" i="2"/>
  <c r="J126" i="2"/>
  <c r="J127" i="2"/>
  <c r="J128" i="2"/>
  <c r="J129" i="2"/>
  <c r="J112" i="2"/>
  <c r="J113" i="2"/>
  <c r="J114" i="2"/>
  <c r="J115" i="2"/>
  <c r="J116" i="2"/>
  <c r="J117" i="2"/>
  <c r="J118" i="2"/>
  <c r="J119" i="2"/>
  <c r="J120" i="2"/>
  <c r="J121" i="2"/>
  <c r="J109" i="2"/>
  <c r="J110" i="2"/>
  <c r="J100" i="2"/>
  <c r="J101" i="2"/>
  <c r="J102" i="2"/>
  <c r="J103" i="2"/>
  <c r="J104" i="2"/>
  <c r="J105" i="2"/>
  <c r="J106" i="2"/>
  <c r="J81" i="2"/>
  <c r="J82" i="2"/>
  <c r="J83" i="2"/>
  <c r="J84" i="2"/>
  <c r="J85" i="2"/>
  <c r="J86" i="2"/>
  <c r="J87" i="2"/>
  <c r="J88" i="2"/>
  <c r="J89" i="2"/>
  <c r="J90" i="2"/>
  <c r="J91" i="2"/>
  <c r="J92" i="2"/>
  <c r="J93" i="2"/>
  <c r="J94" i="2"/>
  <c r="J95" i="2"/>
  <c r="J96" i="2"/>
  <c r="J97" i="2"/>
  <c r="J98" i="2"/>
  <c r="J64" i="2"/>
  <c r="J65" i="2"/>
  <c r="J66" i="2"/>
  <c r="J67" i="2"/>
  <c r="J68" i="2"/>
  <c r="J69" i="2"/>
  <c r="J70" i="2"/>
  <c r="J71" i="2"/>
  <c r="J72" i="2"/>
  <c r="J73" i="2"/>
  <c r="J74" i="2"/>
  <c r="J75" i="2"/>
  <c r="J76" i="2"/>
  <c r="J77" i="2"/>
  <c r="J78" i="2"/>
  <c r="J79"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1202" i="2"/>
  <c r="J1201" i="2"/>
  <c r="J1200" i="2"/>
  <c r="J1147" i="2"/>
  <c r="J1146" i="2"/>
  <c r="J1145" i="2"/>
  <c r="J1024" i="2"/>
  <c r="J1023" i="2"/>
  <c r="J1022" i="2"/>
  <c r="J875" i="2"/>
  <c r="J874" i="2"/>
  <c r="J873" i="2"/>
  <c r="J809" i="2"/>
  <c r="J808" i="2"/>
  <c r="J807" i="2"/>
  <c r="J694" i="2"/>
  <c r="J693" i="2"/>
  <c r="J692" i="2"/>
  <c r="J438" i="2"/>
  <c r="J437" i="2"/>
  <c r="J436" i="2"/>
  <c r="J147" i="2"/>
  <c r="J146" i="2"/>
  <c r="J145" i="2"/>
  <c r="J1199" i="2"/>
  <c r="J1144" i="2"/>
  <c r="J1021" i="2"/>
  <c r="J872" i="2"/>
  <c r="J806" i="2"/>
  <c r="J691" i="2"/>
  <c r="J435" i="2"/>
  <c r="J144" i="2"/>
  <c r="J1189" i="2"/>
  <c r="J1182" i="2"/>
  <c r="J1173" i="2"/>
  <c r="J1158" i="2"/>
  <c r="J1153" i="2"/>
  <c r="J1150" i="2"/>
  <c r="J1131" i="2"/>
  <c r="J1112" i="2"/>
  <c r="J1099" i="2"/>
  <c r="J1090" i="2"/>
  <c r="J1083" i="2"/>
  <c r="J1067" i="2"/>
  <c r="J1027" i="2"/>
  <c r="J1006" i="2"/>
  <c r="J997" i="2"/>
  <c r="J982" i="2"/>
  <c r="J963" i="2"/>
  <c r="J958" i="2"/>
  <c r="J941" i="2"/>
  <c r="J932" i="2"/>
  <c r="J920" i="2"/>
  <c r="J907" i="2"/>
  <c r="J900" i="2"/>
  <c r="J878" i="2"/>
  <c r="J845" i="2"/>
  <c r="J838" i="2"/>
  <c r="J828" i="2"/>
  <c r="J822" i="2"/>
  <c r="J812" i="2"/>
  <c r="J800" i="2"/>
  <c r="J779" i="2"/>
  <c r="J770" i="2"/>
  <c r="J762" i="2"/>
  <c r="J747" i="2"/>
  <c r="J738" i="2"/>
  <c r="J714" i="2"/>
  <c r="J708" i="2"/>
  <c r="J697" i="2"/>
  <c r="J673" i="2"/>
  <c r="J663" i="2"/>
  <c r="J643" i="2"/>
  <c r="J631" i="2"/>
  <c r="J572" i="2"/>
  <c r="J617" i="2"/>
  <c r="J513" i="2"/>
  <c r="J492" i="2"/>
  <c r="J475" i="2"/>
  <c r="J465" i="2"/>
  <c r="J460" i="2"/>
  <c r="J454" i="2"/>
  <c r="J441" i="2"/>
  <c r="J427" i="2"/>
  <c r="J412" i="2"/>
  <c r="J405" i="2"/>
  <c r="J399" i="2"/>
  <c r="J392" i="2"/>
  <c r="J385" i="2"/>
  <c r="J337" i="2"/>
  <c r="J327" i="2"/>
  <c r="J317" i="2"/>
  <c r="J271" i="2"/>
  <c r="J267" i="2"/>
  <c r="J242" i="2"/>
  <c r="J235" i="2"/>
  <c r="J202" i="2"/>
  <c r="J189" i="2"/>
  <c r="J177" i="2"/>
  <c r="J171" i="2"/>
  <c r="J150" i="2"/>
  <c r="J130" i="2"/>
  <c r="J111" i="2"/>
  <c r="J108" i="2"/>
  <c r="J99" i="2"/>
  <c r="J80" i="2"/>
  <c r="J63" i="2"/>
  <c r="J16" i="2"/>
  <c r="J8" i="2"/>
  <c r="J9" i="2"/>
  <c r="J10" i="2"/>
  <c r="J11" i="2"/>
  <c r="J12" i="2"/>
  <c r="J13" i="2"/>
  <c r="J14" i="2"/>
  <c r="J15" i="2"/>
  <c r="J7" i="2"/>
  <c r="J1206" i="2"/>
  <c r="J1172" i="2"/>
  <c r="J1149" i="2"/>
  <c r="J1130" i="2"/>
  <c r="J1082" i="2"/>
  <c r="J1066" i="2"/>
  <c r="J1026" i="2"/>
  <c r="J1005" i="2"/>
  <c r="J962" i="2"/>
  <c r="J919" i="2"/>
  <c r="J877" i="2"/>
  <c r="J827" i="2"/>
  <c r="J811" i="2"/>
  <c r="J769" i="2"/>
  <c r="J713" i="2"/>
  <c r="J696" i="2"/>
  <c r="J672" i="2"/>
  <c r="J474" i="2"/>
  <c r="J459" i="2"/>
  <c r="J440" i="2"/>
  <c r="J404" i="2"/>
  <c r="J384" i="2"/>
  <c r="J270" i="2"/>
  <c r="J188" i="2"/>
  <c r="J149" i="2"/>
  <c r="J107" i="2"/>
  <c r="J62" i="2"/>
  <c r="J6" i="2"/>
  <c r="J1148" i="2"/>
  <c r="J1025" i="2"/>
  <c r="J876" i="2"/>
  <c r="J810" i="2"/>
  <c r="J695" i="2"/>
  <c r="J439" i="2"/>
  <c r="J148" i="2"/>
  <c r="J5" i="2"/>
  <c r="A1198" i="2"/>
  <c r="A1197" i="2"/>
  <c r="A1195" i="2"/>
  <c r="A1194" i="2"/>
  <c r="A1192" i="2"/>
  <c r="A1191" i="2"/>
  <c r="A1188" i="2"/>
  <c r="A1187" i="2"/>
  <c r="A1185" i="2"/>
  <c r="A1184" i="2"/>
  <c r="A1181" i="2"/>
  <c r="A1180" i="2"/>
  <c r="A1179" i="2"/>
  <c r="A1177" i="2"/>
  <c r="A1176" i="2"/>
  <c r="A1175" i="2"/>
  <c r="A1171" i="2"/>
  <c r="A1169" i="2"/>
  <c r="A1168" i="2"/>
  <c r="A1167" i="2"/>
  <c r="A1166" i="2"/>
  <c r="A1165" i="2"/>
  <c r="A1164" i="2"/>
  <c r="A1163" i="2"/>
  <c r="A1162" i="2"/>
  <c r="A1161" i="2"/>
  <c r="A1160" i="2"/>
  <c r="A1157" i="2"/>
  <c r="A1156" i="2"/>
  <c r="A1155" i="2"/>
  <c r="A1152" i="2"/>
  <c r="A1143" i="2"/>
  <c r="A1141" i="2"/>
  <c r="A1139" i="2"/>
  <c r="A1137" i="2"/>
  <c r="A1136" i="2"/>
  <c r="A1134" i="2"/>
  <c r="A1133" i="2"/>
  <c r="A1129" i="2"/>
  <c r="A1128" i="2"/>
  <c r="A1126" i="2"/>
  <c r="A1124" i="2"/>
  <c r="A1122" i="2"/>
  <c r="A1121" i="2"/>
  <c r="A1119" i="2"/>
  <c r="A1117" i="2"/>
  <c r="A1116" i="2"/>
  <c r="A1114" i="2"/>
  <c r="A1111" i="2"/>
  <c r="A1109" i="2"/>
  <c r="A1107" i="2"/>
  <c r="A1105" i="2"/>
  <c r="A1103" i="2"/>
  <c r="A1101" i="2"/>
  <c r="A1098" i="2"/>
  <c r="A1096" i="2"/>
  <c r="A1094" i="2"/>
  <c r="A1092" i="2"/>
  <c r="A1089" i="2"/>
  <c r="A1087" i="2"/>
  <c r="A1085" i="2"/>
  <c r="A1081" i="2"/>
  <c r="A1079" i="2"/>
  <c r="A1077" i="2"/>
  <c r="A1075" i="2"/>
  <c r="A1074" i="2"/>
  <c r="A1073" i="2"/>
  <c r="A1072" i="2"/>
  <c r="A1071" i="2"/>
  <c r="A1069" i="2"/>
  <c r="A1065" i="2"/>
  <c r="A1063" i="2"/>
  <c r="A1062" i="2"/>
  <c r="A1061" i="2"/>
  <c r="A1060" i="2"/>
  <c r="A1059" i="2"/>
  <c r="A1058" i="2"/>
  <c r="A1057" i="2"/>
  <c r="A1056" i="2"/>
  <c r="A1055" i="2"/>
  <c r="A1054" i="2"/>
  <c r="A1052" i="2"/>
  <c r="A1050" i="2"/>
  <c r="A1048" i="2"/>
  <c r="A1047" i="2"/>
  <c r="A1046" i="2"/>
  <c r="A1044" i="2"/>
  <c r="A1043" i="2"/>
  <c r="A1041" i="2"/>
  <c r="A1040" i="2"/>
  <c r="A1038" i="2"/>
  <c r="A1037" i="2"/>
  <c r="A1036" i="2"/>
  <c r="A1035" i="2"/>
  <c r="A1034" i="2"/>
  <c r="A1033" i="2"/>
  <c r="A1032" i="2"/>
  <c r="A1031" i="2"/>
  <c r="A1030" i="2"/>
  <c r="A1028" i="2"/>
  <c r="A1020" i="2"/>
  <c r="A1019" i="2"/>
  <c r="A1018" i="2"/>
  <c r="A1016" i="2"/>
  <c r="A1014" i="2"/>
  <c r="A1012" i="2"/>
  <c r="A1010" i="2"/>
  <c r="A1009" i="2"/>
  <c r="A1008" i="2"/>
  <c r="A1004" i="2"/>
  <c r="A1003" i="2"/>
  <c r="A1002" i="2"/>
  <c r="A1000" i="2"/>
  <c r="A999" i="2"/>
  <c r="A996" i="2"/>
  <c r="A994" i="2"/>
  <c r="A992" i="2"/>
  <c r="A990" i="2"/>
  <c r="A988" i="2"/>
  <c r="A986" i="2"/>
  <c r="A984" i="2"/>
  <c r="A981" i="2"/>
  <c r="A979" i="2"/>
  <c r="A977" i="2"/>
  <c r="A976" i="2"/>
  <c r="A974" i="2"/>
  <c r="A972" i="2"/>
  <c r="A971" i="2"/>
  <c r="A969" i="2"/>
  <c r="A967" i="2"/>
  <c r="A965" i="2"/>
  <c r="A960" i="2"/>
  <c r="A957" i="2"/>
  <c r="A956" i="2"/>
  <c r="A954" i="2"/>
  <c r="A953" i="2"/>
  <c r="A951" i="2"/>
  <c r="A949" i="2"/>
  <c r="A947" i="2"/>
  <c r="A945" i="2"/>
  <c r="A943" i="2"/>
  <c r="A940" i="2"/>
  <c r="A939" i="2"/>
  <c r="A938" i="2"/>
  <c r="A937" i="2"/>
  <c r="A936" i="2"/>
  <c r="A934" i="2"/>
  <c r="A931" i="2"/>
  <c r="A929" i="2"/>
  <c r="A927" i="2"/>
  <c r="A925" i="2"/>
  <c r="A924" i="2"/>
  <c r="A922" i="2"/>
  <c r="A918" i="2"/>
  <c r="A917" i="2"/>
  <c r="A915" i="2"/>
  <c r="A914" i="2"/>
  <c r="A912" i="2"/>
  <c r="A911" i="2"/>
  <c r="A909" i="2"/>
  <c r="A906" i="2"/>
  <c r="A904" i="2"/>
  <c r="A902" i="2"/>
  <c r="A899" i="2"/>
  <c r="A897" i="2"/>
  <c r="A896" i="2"/>
  <c r="A895" i="2"/>
  <c r="A893" i="2"/>
  <c r="A891" i="2"/>
  <c r="A889" i="2"/>
  <c r="A887" i="2"/>
  <c r="A885" i="2"/>
  <c r="A883" i="2"/>
  <c r="A881" i="2"/>
  <c r="A880" i="2"/>
  <c r="A871" i="2"/>
  <c r="A870" i="2"/>
  <c r="A869" i="2"/>
  <c r="A868" i="2"/>
  <c r="A867" i="2"/>
  <c r="A866" i="2"/>
  <c r="A864" i="2"/>
  <c r="A862" i="2"/>
  <c r="A860" i="2"/>
  <c r="A858" i="2"/>
  <c r="A856" i="2"/>
  <c r="A854" i="2"/>
  <c r="A853" i="2"/>
  <c r="A851" i="2"/>
  <c r="A849" i="2"/>
  <c r="A847" i="2"/>
  <c r="A844" i="2"/>
  <c r="A842" i="2"/>
  <c r="A840" i="2"/>
  <c r="A837" i="2"/>
  <c r="A835" i="2"/>
  <c r="A833" i="2"/>
  <c r="A831" i="2"/>
  <c r="A830" i="2"/>
  <c r="A826" i="2"/>
  <c r="A824" i="2"/>
  <c r="A821" i="2"/>
  <c r="A820" i="2"/>
  <c r="A819" i="2"/>
  <c r="A818" i="2"/>
  <c r="A816" i="2"/>
  <c r="A814" i="2"/>
  <c r="A805" i="2"/>
  <c r="A804" i="2"/>
  <c r="A802" i="2"/>
  <c r="A799" i="2"/>
  <c r="A797" i="2"/>
  <c r="A795" i="2"/>
  <c r="A793" i="2"/>
  <c r="A791" i="2"/>
  <c r="A789" i="2"/>
  <c r="A787" i="2"/>
  <c r="A785" i="2"/>
  <c r="A783" i="2"/>
  <c r="A781" i="2"/>
  <c r="A778" i="2"/>
  <c r="A776" i="2"/>
  <c r="A774" i="2"/>
  <c r="A772" i="2"/>
  <c r="A768" i="2"/>
  <c r="A766" i="2"/>
  <c r="A764" i="2"/>
  <c r="A761" i="2"/>
  <c r="A760" i="2"/>
  <c r="A758" i="2"/>
  <c r="A756" i="2"/>
  <c r="A754" i="2"/>
  <c r="A753" i="2"/>
  <c r="A751" i="2"/>
  <c r="A750" i="2"/>
  <c r="A749" i="2"/>
  <c r="A746" i="2"/>
  <c r="A745" i="2"/>
  <c r="A743" i="2"/>
  <c r="A742" i="2"/>
  <c r="A740" i="2"/>
  <c r="A737" i="2"/>
  <c r="A735" i="2"/>
  <c r="A734" i="2"/>
  <c r="A732" i="2"/>
  <c r="A730" i="2"/>
  <c r="A728" i="2"/>
  <c r="A726" i="2"/>
  <c r="A724" i="2"/>
  <c r="A723" i="2"/>
  <c r="A721" i="2"/>
  <c r="A720" i="2"/>
  <c r="A718" i="2"/>
  <c r="A716" i="2"/>
  <c r="A712" i="2"/>
  <c r="A710" i="2"/>
  <c r="A707" i="2"/>
  <c r="A706" i="2"/>
  <c r="A705" i="2"/>
  <c r="A704" i="2"/>
  <c r="A703" i="2"/>
  <c r="A701" i="2"/>
  <c r="A699" i="2"/>
  <c r="A688" i="2"/>
  <c r="A690" i="2"/>
  <c r="A687" i="2"/>
  <c r="A686" i="2"/>
  <c r="A684" i="2"/>
  <c r="A682" i="2"/>
  <c r="A681" i="2"/>
  <c r="A680" i="2"/>
  <c r="A678" i="2"/>
  <c r="A676" i="2"/>
  <c r="A674" i="2"/>
  <c r="A671" i="2"/>
  <c r="A669" i="2"/>
  <c r="A667" i="2"/>
  <c r="A665" i="2"/>
  <c r="A662" i="2"/>
  <c r="A661" i="2"/>
  <c r="A660" i="2"/>
  <c r="A659" i="2"/>
  <c r="A657" i="2"/>
  <c r="A655" i="2"/>
  <c r="A653" i="2"/>
  <c r="A651" i="2"/>
  <c r="A649" i="2"/>
  <c r="A647" i="2"/>
  <c r="A645" i="2"/>
  <c r="A642" i="2"/>
  <c r="A640" i="2"/>
  <c r="A638" i="2"/>
  <c r="A637" i="2"/>
  <c r="A635" i="2"/>
  <c r="A633" i="2"/>
  <c r="A630" i="2"/>
  <c r="A628" i="2"/>
  <c r="A626" i="2"/>
  <c r="A625" i="2"/>
  <c r="A623" i="2"/>
  <c r="A621" i="2"/>
  <c r="A619" i="2"/>
  <c r="A616" i="2"/>
  <c r="A614" i="2"/>
  <c r="A612" i="2"/>
  <c r="A611" i="2"/>
  <c r="A609" i="2"/>
  <c r="A607" i="2"/>
  <c r="A605" i="2"/>
  <c r="A603" i="2"/>
  <c r="A602" i="2"/>
  <c r="A601" i="2"/>
  <c r="A599" i="2"/>
  <c r="A597" i="2"/>
  <c r="A595" i="2"/>
  <c r="A594" i="2"/>
  <c r="A592" i="2"/>
  <c r="A590" i="2"/>
  <c r="A588" i="2"/>
  <c r="A586" i="2"/>
  <c r="A584" i="2"/>
  <c r="A583" i="2"/>
  <c r="A581" i="2"/>
  <c r="A579" i="2"/>
  <c r="A577" i="2"/>
  <c r="A576" i="2"/>
  <c r="A574" i="2"/>
  <c r="A571" i="2"/>
  <c r="A569" i="2"/>
  <c r="A567" i="2"/>
  <c r="A565" i="2"/>
  <c r="A563" i="2"/>
  <c r="A561" i="2"/>
  <c r="A560" i="2"/>
  <c r="A558" i="2"/>
  <c r="A556" i="2"/>
  <c r="A554" i="2"/>
  <c r="A552" i="2"/>
  <c r="A551" i="2"/>
  <c r="A549" i="2"/>
  <c r="A547" i="2"/>
  <c r="A545" i="2"/>
  <c r="A544" i="2"/>
  <c r="A542" i="2"/>
  <c r="A540" i="2"/>
  <c r="A538" i="2"/>
  <c r="A536" i="2"/>
  <c r="A534" i="2"/>
  <c r="A532" i="2"/>
  <c r="A530" i="2"/>
  <c r="A528" i="2"/>
  <c r="A526" i="2"/>
  <c r="A524" i="2"/>
  <c r="A522" i="2"/>
  <c r="A520" i="2"/>
  <c r="A519" i="2"/>
  <c r="A517" i="2"/>
  <c r="A515" i="2"/>
  <c r="A512" i="2"/>
  <c r="A510" i="2"/>
  <c r="A508" i="2"/>
  <c r="A506" i="2"/>
  <c r="A504" i="2"/>
  <c r="A503" i="2"/>
  <c r="A501" i="2"/>
  <c r="A500" i="2"/>
  <c r="A498" i="2"/>
  <c r="A497" i="2"/>
  <c r="A495" i="2"/>
  <c r="A494" i="2"/>
  <c r="A491" i="2"/>
  <c r="A489" i="2"/>
  <c r="A487" i="2"/>
  <c r="A485" i="2"/>
  <c r="A483" i="2"/>
  <c r="A482" i="2"/>
  <c r="A480" i="2"/>
  <c r="A479" i="2"/>
  <c r="A477" i="2"/>
  <c r="A473" i="2"/>
  <c r="A471" i="2"/>
  <c r="A469" i="2"/>
  <c r="A467" i="2"/>
  <c r="A464" i="2"/>
  <c r="A462" i="2"/>
  <c r="A458" i="2"/>
  <c r="A456" i="2"/>
  <c r="A453" i="2"/>
  <c r="A452" i="2"/>
  <c r="A451" i="2"/>
  <c r="A450" i="2"/>
  <c r="A449" i="2"/>
  <c r="A448" i="2"/>
  <c r="A447" i="2"/>
  <c r="A445" i="2"/>
  <c r="A443" i="2"/>
  <c r="A165" i="2"/>
  <c r="A434" i="2"/>
  <c r="A432" i="2"/>
  <c r="A431" i="2"/>
  <c r="A429" i="2"/>
  <c r="A426" i="2"/>
  <c r="A424" i="2"/>
  <c r="A422" i="2"/>
  <c r="A420" i="2"/>
  <c r="A418" i="2"/>
  <c r="A416" i="2"/>
  <c r="A414" i="2"/>
  <c r="A411" i="2"/>
  <c r="A410" i="2"/>
  <c r="A409" i="2"/>
  <c r="A407" i="2"/>
  <c r="A403" i="2"/>
  <c r="A401" i="2"/>
  <c r="A398" i="2"/>
  <c r="A396" i="2"/>
  <c r="A394" i="2"/>
  <c r="A391" i="2"/>
  <c r="A389" i="2"/>
  <c r="A387" i="2"/>
  <c r="A383" i="2"/>
  <c r="A382" i="2"/>
  <c r="A380" i="2"/>
  <c r="A378" i="2"/>
  <c r="A376" i="2"/>
  <c r="A374" i="2"/>
  <c r="A372" i="2"/>
  <c r="A370" i="2"/>
  <c r="A368" i="2"/>
  <c r="A366" i="2"/>
  <c r="A364" i="2"/>
  <c r="A362" i="2"/>
  <c r="A360" i="2"/>
  <c r="A358" i="2"/>
  <c r="A356" i="2"/>
  <c r="A354" i="2"/>
  <c r="A352" i="2"/>
  <c r="A350" i="2"/>
  <c r="A348" i="2"/>
  <c r="A346" i="2"/>
  <c r="A345" i="2"/>
  <c r="A344" i="2"/>
  <c r="A343" i="2"/>
  <c r="A342" i="2"/>
  <c r="A341" i="2"/>
  <c r="A340" i="2"/>
  <c r="A339" i="2"/>
  <c r="A336" i="2"/>
  <c r="A334" i="2"/>
  <c r="A332" i="2"/>
  <c r="A330" i="2"/>
  <c r="A329" i="2"/>
  <c r="A326" i="2"/>
  <c r="A324" i="2"/>
  <c r="A322" i="2"/>
  <c r="A320" i="2"/>
  <c r="A319" i="2"/>
  <c r="A316" i="2"/>
  <c r="A314" i="2"/>
  <c r="A312" i="2"/>
  <c r="A310" i="2"/>
  <c r="A308" i="2"/>
  <c r="A307" i="2"/>
  <c r="A306" i="2"/>
  <c r="A304" i="2"/>
  <c r="A303" i="2"/>
  <c r="A302" i="2"/>
  <c r="A301" i="2"/>
  <c r="A300" i="2"/>
  <c r="A299" i="2"/>
  <c r="A298" i="2"/>
  <c r="A297" i="2"/>
  <c r="A295" i="2"/>
  <c r="A293" i="2"/>
  <c r="A291" i="2"/>
  <c r="A290" i="2"/>
  <c r="A288" i="2"/>
  <c r="A286" i="2"/>
  <c r="A284" i="2"/>
  <c r="A282" i="2"/>
  <c r="A280" i="2"/>
  <c r="A278" i="2"/>
  <c r="A277" i="2"/>
  <c r="A275" i="2"/>
  <c r="A273" i="2"/>
  <c r="A269" i="2"/>
  <c r="A266" i="2"/>
  <c r="A265" i="2"/>
  <c r="A263" i="2"/>
  <c r="A262" i="2"/>
  <c r="A260" i="2"/>
  <c r="A258" i="2"/>
  <c r="A256" i="2"/>
  <c r="A254" i="2"/>
  <c r="A253" i="2"/>
  <c r="A251" i="2"/>
  <c r="A250" i="2"/>
  <c r="A248" i="2"/>
  <c r="A246" i="2"/>
  <c r="A244" i="2"/>
  <c r="A241" i="2"/>
  <c r="A240" i="2"/>
  <c r="A238" i="2"/>
  <c r="A237" i="2"/>
  <c r="A234" i="2"/>
  <c r="A232" i="2"/>
  <c r="A230" i="2"/>
  <c r="A228" i="2"/>
  <c r="A227" i="2"/>
  <c r="A225" i="2"/>
  <c r="A224" i="2"/>
  <c r="A222" i="2"/>
  <c r="A220" i="2"/>
  <c r="A218" i="2"/>
  <c r="A217" i="2"/>
  <c r="A215" i="2"/>
  <c r="A213" i="2"/>
  <c r="A212" i="2"/>
  <c r="A211" i="2"/>
  <c r="A209" i="2"/>
  <c r="A208" i="2"/>
  <c r="A207" i="2"/>
  <c r="A206" i="2"/>
  <c r="A205" i="2"/>
  <c r="A204" i="2"/>
  <c r="A201" i="2"/>
  <c r="A199" i="2"/>
  <c r="A197" i="2"/>
  <c r="A195" i="2"/>
  <c r="A193" i="2"/>
  <c r="A191" i="2"/>
  <c r="A183" i="2"/>
  <c r="A187" i="2"/>
  <c r="A185" i="2"/>
  <c r="A181" i="2"/>
  <c r="A179" i="2"/>
  <c r="A176" i="2"/>
  <c r="A174" i="2"/>
  <c r="A173" i="2"/>
  <c r="A170" i="2"/>
  <c r="A168" i="2"/>
  <c r="A167" i="2"/>
  <c r="A163" i="2"/>
  <c r="A161" i="2"/>
  <c r="A159" i="2"/>
  <c r="A158" i="2"/>
  <c r="A157" i="2"/>
  <c r="A155" i="2"/>
  <c r="A154" i="2"/>
  <c r="A152" i="2"/>
  <c r="A143" i="2"/>
  <c r="A142" i="2"/>
  <c r="A141" i="2"/>
  <c r="A140" i="2"/>
  <c r="A139" i="2"/>
  <c r="A138" i="2"/>
  <c r="A137" i="2"/>
  <c r="A136" i="2"/>
  <c r="A134" i="2"/>
  <c r="A132" i="2"/>
  <c r="A129" i="2"/>
  <c r="A127" i="2"/>
  <c r="A125" i="2"/>
  <c r="A123" i="2"/>
  <c r="A122" i="2"/>
  <c r="A121" i="2"/>
  <c r="A119" i="2"/>
  <c r="A118" i="2"/>
  <c r="A116" i="2"/>
  <c r="A115" i="2"/>
  <c r="A113" i="2"/>
  <c r="A110" i="2"/>
  <c r="A106" i="2"/>
  <c r="A105" i="2"/>
  <c r="A104" i="2"/>
  <c r="A103" i="2"/>
  <c r="A102" i="2"/>
  <c r="A101" i="2"/>
  <c r="A98" i="2"/>
  <c r="A97" i="2"/>
  <c r="A96" i="2"/>
  <c r="A95" i="2"/>
  <c r="A93" i="2"/>
  <c r="A91" i="2"/>
  <c r="A90" i="2"/>
  <c r="A89" i="2"/>
  <c r="A88" i="2"/>
  <c r="A87" i="2"/>
  <c r="A86" i="2"/>
  <c r="A85" i="2"/>
  <c r="A84" i="2"/>
  <c r="A83" i="2"/>
  <c r="A82" i="2"/>
  <c r="A79" i="2"/>
  <c r="A78" i="2"/>
  <c r="A77" i="2"/>
  <c r="A76" i="2"/>
  <c r="A75" i="2"/>
  <c r="A74" i="2"/>
  <c r="A73" i="2"/>
  <c r="A72" i="2"/>
  <c r="A71" i="2"/>
  <c r="A70" i="2"/>
  <c r="A69" i="2"/>
  <c r="A68" i="2"/>
  <c r="A67" i="2"/>
  <c r="A66" i="2"/>
  <c r="A65" i="2"/>
  <c r="A60" i="2"/>
  <c r="A59" i="2"/>
  <c r="A58" i="2"/>
  <c r="A57" i="2"/>
  <c r="A56" i="2"/>
  <c r="A55" i="2"/>
  <c r="A54" i="2"/>
  <c r="A53" i="2"/>
  <c r="A52" i="2"/>
  <c r="A51" i="2"/>
  <c r="A49" i="2"/>
  <c r="A48" i="2"/>
  <c r="A47" i="2"/>
  <c r="A46" i="2"/>
  <c r="A45" i="2"/>
  <c r="A44" i="2"/>
  <c r="A43" i="2"/>
  <c r="A42" i="2"/>
  <c r="A41" i="2"/>
  <c r="A40" i="2"/>
  <c r="A39" i="2"/>
  <c r="A38" i="2"/>
  <c r="A37" i="2"/>
  <c r="A36" i="2"/>
  <c r="A35" i="2"/>
  <c r="A34" i="2"/>
  <c r="A33" i="2"/>
  <c r="A32" i="2"/>
  <c r="A31" i="2"/>
  <c r="A30" i="2"/>
  <c r="A29" i="2"/>
  <c r="A28" i="2"/>
  <c r="A27" i="2"/>
  <c r="A26" i="2"/>
  <c r="A25" i="2"/>
  <c r="A24" i="2"/>
  <c r="A19" i="2"/>
  <c r="A17" i="2"/>
  <c r="A15" i="2"/>
  <c r="A14" i="2"/>
  <c r="A13" i="2"/>
  <c r="A12" i="2"/>
  <c r="A11" i="2"/>
  <c r="A9" i="2"/>
  <c r="A1199" i="2" l="1"/>
  <c r="C146" i="18" l="1"/>
  <c r="C147" i="18"/>
  <c r="D151" i="18" s="1"/>
  <c r="D150" i="18" l="1"/>
  <c r="A1189" i="2" l="1"/>
  <c r="A1182" i="2" l="1"/>
  <c r="A1173" i="2" l="1"/>
  <c r="A1172" i="2" l="1"/>
  <c r="A1158" i="2" l="1"/>
  <c r="A1153" i="2" l="1"/>
  <c r="A1150" i="2" l="1"/>
  <c r="A1149" i="2" l="1"/>
  <c r="A1083" i="2" l="1"/>
  <c r="A1021" i="2" l="1"/>
  <c r="A1006" i="2"/>
  <c r="A1005" i="2" l="1"/>
  <c r="A997" i="2" l="1"/>
  <c r="A982" i="2" l="1"/>
  <c r="A963" i="2" l="1"/>
  <c r="A958" i="2" l="1"/>
  <c r="A941" i="2" l="1"/>
  <c r="A932" i="2" l="1"/>
  <c r="A920" i="2" l="1"/>
  <c r="A919" i="2" l="1"/>
  <c r="A907" i="2" l="1"/>
  <c r="A900" i="2" l="1"/>
  <c r="A878" i="2" l="1"/>
  <c r="A877" i="2" l="1"/>
  <c r="A838" i="2" l="1"/>
  <c r="A828" i="2" l="1"/>
  <c r="A427" i="2" l="1"/>
  <c r="A412" i="2" l="1"/>
  <c r="A405" i="2" l="1"/>
  <c r="A404" i="2" l="1"/>
  <c r="A399" i="2" l="1"/>
  <c r="A392" i="2" l="1"/>
  <c r="A385" i="2" l="1"/>
  <c r="A384" i="2" l="1"/>
  <c r="A337" i="2" l="1"/>
  <c r="A327" i="2" l="1"/>
  <c r="A317" i="2" l="1"/>
  <c r="A271" i="2" l="1"/>
  <c r="A270" i="2" l="1"/>
  <c r="A267" i="2" l="1"/>
  <c r="A242" i="2" l="1"/>
  <c r="A235" i="2" l="1"/>
  <c r="A202" i="2" l="1"/>
  <c r="A189" i="2" l="1"/>
  <c r="A188" i="2" l="1"/>
  <c r="A177" i="2" l="1"/>
  <c r="A171" i="2" l="1"/>
  <c r="A150" i="2" l="1"/>
  <c r="A149" i="2" l="1"/>
  <c r="A80" i="2" l="1"/>
  <c r="A63" i="2" l="1"/>
  <c r="A1148" i="2" l="1"/>
  <c r="A1144" i="2" l="1"/>
  <c r="A1131" i="2" l="1"/>
  <c r="A1130" i="2" l="1"/>
  <c r="A872" i="2"/>
  <c r="A845" i="2" l="1"/>
  <c r="A1112" i="2"/>
  <c r="A806" i="2"/>
  <c r="A827" i="2" l="1"/>
  <c r="A822" i="2" s="1"/>
  <c r="A812" i="2" s="1"/>
  <c r="A811" i="2" s="1"/>
  <c r="A1099" i="2"/>
  <c r="A800" i="2"/>
  <c r="A691" i="2"/>
  <c r="A810" i="2" l="1"/>
  <c r="A779" i="2"/>
  <c r="A673" i="2"/>
  <c r="A1090" i="2"/>
  <c r="A435" i="2"/>
  <c r="A1082" i="2" l="1"/>
  <c r="A770" i="2"/>
  <c r="A672" i="2"/>
  <c r="A148" i="2"/>
  <c r="A144" i="2"/>
  <c r="A663" i="2" l="1"/>
  <c r="A130" i="2"/>
  <c r="A769" i="2"/>
  <c r="A1067" i="2"/>
  <c r="A1066" i="2" l="1"/>
  <c r="A111" i="2"/>
  <c r="A643" i="2"/>
  <c r="A762" i="2"/>
  <c r="A631" i="2" l="1"/>
  <c r="A108" i="2"/>
  <c r="A1027" i="2"/>
  <c r="A747" i="2"/>
  <c r="A617" i="2" l="1"/>
  <c r="A1026" i="2"/>
  <c r="A107" i="2"/>
  <c r="A738" i="2"/>
  <c r="A99" i="2" l="1"/>
  <c r="A572" i="2"/>
  <c r="A1025" i="2"/>
  <c r="A876" i="2"/>
  <c r="A714" i="2"/>
  <c r="A513" i="2" l="1"/>
  <c r="A713" i="2"/>
  <c r="A62" i="2"/>
  <c r="A708" i="2" l="1"/>
  <c r="A492" i="2"/>
  <c r="A16" i="2"/>
  <c r="A7" i="2" l="1"/>
  <c r="A475" i="2"/>
  <c r="A697" i="2"/>
  <c r="A696" i="2" l="1"/>
  <c r="A474" i="2"/>
  <c r="A6" i="2"/>
  <c r="A5" i="2" l="1"/>
  <c r="A465" i="2"/>
  <c r="A695" i="2"/>
  <c r="A460" i="2" l="1"/>
  <c r="A459" i="2" l="1"/>
  <c r="A454" i="2" l="1"/>
  <c r="A441" i="2" l="1"/>
  <c r="A440" i="2" l="1"/>
  <c r="A439" i="2" l="1"/>
</calcChain>
</file>

<file path=xl/sharedStrings.xml><?xml version="1.0" encoding="utf-8"?>
<sst xmlns="http://schemas.openxmlformats.org/spreadsheetml/2006/main" count="9024" uniqueCount="2241">
  <si>
    <t>L</t>
  </si>
  <si>
    <t>S</t>
  </si>
  <si>
    <t>Liegestellen</t>
  </si>
  <si>
    <t>Polycom / GSM</t>
  </si>
  <si>
    <t>Z</t>
  </si>
  <si>
    <t>Typ</t>
  </si>
  <si>
    <t>Hersteller</t>
  </si>
  <si>
    <t>VA 20</t>
  </si>
  <si>
    <t>VA 30</t>
  </si>
  <si>
    <t>VA 40</t>
  </si>
  <si>
    <t>VA 75</t>
  </si>
  <si>
    <t>VA 150</t>
  </si>
  <si>
    <t>VA 300</t>
  </si>
  <si>
    <t>VA 1200</t>
  </si>
  <si>
    <t>VA 1800</t>
  </si>
  <si>
    <t>VA 2400</t>
  </si>
  <si>
    <t>VA 3000</t>
  </si>
  <si>
    <t>VA 4200</t>
  </si>
  <si>
    <t>VA 4800</t>
  </si>
  <si>
    <t>Gasfilter</t>
  </si>
  <si>
    <t>Cos φ (cos phi)</t>
  </si>
  <si>
    <t>BZS Nr</t>
  </si>
  <si>
    <t>Komponente</t>
  </si>
  <si>
    <t>Zulassung</t>
  </si>
  <si>
    <t>… List 2-st</t>
  </si>
  <si>
    <t>Lunor G. Kull AG</t>
  </si>
  <si>
    <t>2-stöckig</t>
  </si>
  <si>
    <t>zugelassen</t>
  </si>
  <si>
    <t>… List 3-st</t>
  </si>
  <si>
    <t>3-stöckig</t>
  </si>
  <si>
    <t>… TC 15</t>
  </si>
  <si>
    <t>Sort. Trockenclosett</t>
  </si>
  <si>
    <t>TC 15</t>
  </si>
  <si>
    <t>… TC 30</t>
  </si>
  <si>
    <t>TC 30</t>
  </si>
  <si>
    <t>… TC 8</t>
  </si>
  <si>
    <t>TC 8</t>
  </si>
  <si>
    <t>BZS 00-002</t>
  </si>
  <si>
    <t>ESV</t>
  </si>
  <si>
    <t>ESV 4</t>
  </si>
  <si>
    <t>BZS 00-004</t>
  </si>
  <si>
    <t>Vorfilter</t>
  </si>
  <si>
    <t>VF 4</t>
  </si>
  <si>
    <t>BZS 00-005</t>
  </si>
  <si>
    <t>Kleinbelüftungsgerät</t>
  </si>
  <si>
    <t>Mengeu AG</t>
  </si>
  <si>
    <t>BZS 00-006</t>
  </si>
  <si>
    <t>Mengeu AG / Andair AG</t>
  </si>
  <si>
    <t>ESV 3, 3 bar (MK)</t>
  </si>
  <si>
    <t>BZS 00-007</t>
  </si>
  <si>
    <t>ESV 2, 3 bar (MK)</t>
  </si>
  <si>
    <t>BZS 00-008</t>
  </si>
  <si>
    <t>UeV/ESV</t>
  </si>
  <si>
    <t>UeV/ESV 40</t>
  </si>
  <si>
    <t>BZS 00-009</t>
  </si>
  <si>
    <t>ESV/VF</t>
  </si>
  <si>
    <t>ESV/VF 40</t>
  </si>
  <si>
    <t>BZS 00-219</t>
  </si>
  <si>
    <t>Abrimat Sarl</t>
  </si>
  <si>
    <t>Pflicht-SR, Holz</t>
  </si>
  <si>
    <t>BZS 00-220</t>
  </si>
  <si>
    <t>Bezzola Denoth SA</t>
  </si>
  <si>
    <t>Pflicht-SR, BD 2000 Holz</t>
  </si>
  <si>
    <t>BZS 00-221</t>
  </si>
  <si>
    <t>Keller S. AG</t>
  </si>
  <si>
    <t>Pflicht-SR, SLK 89R</t>
  </si>
  <si>
    <t>BZS 00-222</t>
  </si>
  <si>
    <t>Pflicht-SR, SLK 85 / SLK 85H</t>
  </si>
  <si>
    <t>BZS 00-223</t>
  </si>
  <si>
    <t>Pflicht-SR, SLK 95T3 / SLK 95T6</t>
  </si>
  <si>
    <t>BZS 00-224</t>
  </si>
  <si>
    <t>Spiller AG</t>
  </si>
  <si>
    <t>Pflicht-SR, Huwyler 95 Holz</t>
  </si>
  <si>
    <t>BZS 00-227</t>
  </si>
  <si>
    <t>Allenspach &amp; Co. AG</t>
  </si>
  <si>
    <t>Pflicht-SR, ACO-Combi PRI</t>
  </si>
  <si>
    <t>BZS 01-001</t>
  </si>
  <si>
    <t>Aktivkohle</t>
  </si>
  <si>
    <t>Airfil AG</t>
  </si>
  <si>
    <t>G 0105</t>
  </si>
  <si>
    <t>BZS 01-002</t>
  </si>
  <si>
    <t>Andair AG</t>
  </si>
  <si>
    <t>BZS 01-202</t>
  </si>
  <si>
    <t>Kern Studer AG</t>
  </si>
  <si>
    <t>Pflicht-SR, NZ-96</t>
  </si>
  <si>
    <t>BZS 01-210</t>
  </si>
  <si>
    <t>Dreier Franz  AG</t>
  </si>
  <si>
    <t>Pflicht-SR, PLD-01 K3</t>
  </si>
  <si>
    <t>BZS 01-220</t>
  </si>
  <si>
    <t>Regazzi SA</t>
  </si>
  <si>
    <t>Pflicht-SR, MALI 2000</t>
  </si>
  <si>
    <t>BZS 02-001</t>
  </si>
  <si>
    <t>Staubschutzmaterial</t>
  </si>
  <si>
    <t>Rucofil C3-360</t>
  </si>
  <si>
    <t>BZS 02-002</t>
  </si>
  <si>
    <t>microlith® SM 100/1</t>
  </si>
  <si>
    <t>BZS 02-003</t>
  </si>
  <si>
    <t>SH 100/1</t>
  </si>
  <si>
    <t>BZS 02-004</t>
  </si>
  <si>
    <t>Schwebstofffiltermedium</t>
  </si>
  <si>
    <t>GL 0105</t>
  </si>
  <si>
    <t>BZS 02-204</t>
  </si>
  <si>
    <t>Ficasion SA</t>
  </si>
  <si>
    <t>Pflicht-SR, Ficasion-97 Holz</t>
  </si>
  <si>
    <t>BZS 02-206</t>
  </si>
  <si>
    <t>Pflicht-SR, SRL G3/G6</t>
  </si>
  <si>
    <t>BZS 02-217</t>
  </si>
  <si>
    <t>Embru-Werke Mantel &amp; Cie</t>
  </si>
  <si>
    <t>Personal List, EMBRU 652S / 653S</t>
  </si>
  <si>
    <t>BZS 02-223</t>
  </si>
  <si>
    <t>Ulmi Herbert</t>
  </si>
  <si>
    <t>Pflicht-SR, ULMI TG 80 Holz</t>
  </si>
  <si>
    <t>BZS 02-235</t>
  </si>
  <si>
    <t>Berico AG</t>
  </si>
  <si>
    <t>Pflicht-SR, BERICO SLB 87</t>
  </si>
  <si>
    <t>BZS 03-001</t>
  </si>
  <si>
    <t>Pleisch AG</t>
  </si>
  <si>
    <t>PLW K 14 x 30 C</t>
  </si>
  <si>
    <t>BZS 03-002</t>
  </si>
  <si>
    <t>UeV/ESV 40/75</t>
  </si>
  <si>
    <t>BZS 03-003</t>
  </si>
  <si>
    <t>UeV/ESV 150</t>
  </si>
  <si>
    <t>BZS 03-006</t>
  </si>
  <si>
    <t>BZS 03-007</t>
  </si>
  <si>
    <t>ESV/VF 75/150</t>
  </si>
  <si>
    <t>BZS 03-011</t>
  </si>
  <si>
    <t>ESV mit Vorfilter</t>
  </si>
  <si>
    <t>BZS 03-204</t>
  </si>
  <si>
    <t>Neue Creaform AG</t>
  </si>
  <si>
    <t>Pflicht-SR, Creaform 87 Holz</t>
  </si>
  <si>
    <t>BZS 03-205</t>
  </si>
  <si>
    <t>Suppiger Heinz</t>
  </si>
  <si>
    <t>Pflicht-SR, HESU 93 Holz</t>
  </si>
  <si>
    <t>BZS 03-214</t>
  </si>
  <si>
    <t>Pflicht-SR, Embru 92</t>
  </si>
  <si>
    <t>BZS 03-216</t>
  </si>
  <si>
    <t>Personal List, ACO</t>
  </si>
  <si>
    <t>BZS 03-218</t>
  </si>
  <si>
    <t>Walco Systems AG</t>
  </si>
  <si>
    <t>Pflicht-SR, WALCO-LE 68/70 Holz</t>
  </si>
  <si>
    <t>BZS 03-223</t>
  </si>
  <si>
    <t>Pflicht-SR, HUMARO 98 Holz</t>
  </si>
  <si>
    <t>BZS 03-225</t>
  </si>
  <si>
    <t>Personal List, LL 202 / LL 303</t>
  </si>
  <si>
    <t>BZS 03-227</t>
  </si>
  <si>
    <t>Planzer Holz AG</t>
  </si>
  <si>
    <t>Pflicht-SR, Planzer 88 Holz</t>
  </si>
  <si>
    <t>BZS 04-001</t>
  </si>
  <si>
    <t>PL MC 7x16</t>
  </si>
  <si>
    <t>BZS 04-005</t>
  </si>
  <si>
    <t>ESV/ESV 40 CH</t>
  </si>
  <si>
    <t>BZS 04-007</t>
  </si>
  <si>
    <t>UeV</t>
  </si>
  <si>
    <t>UeV 150,175,200</t>
  </si>
  <si>
    <t>BZS 04-011</t>
  </si>
  <si>
    <t>PFM 05</t>
  </si>
  <si>
    <t>BZS 04-208</t>
  </si>
  <si>
    <t>Personal List, Mengeu 2- u. 3-stöckig</t>
  </si>
  <si>
    <t>BZS 04-210</t>
  </si>
  <si>
    <t>Pflicht-SR, N 91-3 / N 91-5</t>
  </si>
  <si>
    <t>BZS 04-211</t>
  </si>
  <si>
    <t>Pflicht-SR, TOP</t>
  </si>
  <si>
    <t>BZS 05-001</t>
  </si>
  <si>
    <t>UeV/ESV 75/150</t>
  </si>
  <si>
    <t>BZS 05-003</t>
  </si>
  <si>
    <t>UeV 150, 220</t>
  </si>
  <si>
    <t>BZS 05-004</t>
  </si>
  <si>
    <t>Gasdichte Absperrklappe</t>
  </si>
  <si>
    <t>GAK-ES 150-400</t>
  </si>
  <si>
    <t>BZS 05-005</t>
  </si>
  <si>
    <t>BZS 05-006.150</t>
  </si>
  <si>
    <t>BZS 05-006.40</t>
  </si>
  <si>
    <t>BZS 05-006.75</t>
  </si>
  <si>
    <t>BZS 05-007</t>
  </si>
  <si>
    <t>PL MC 14x30 C</t>
  </si>
  <si>
    <t>BZS 05-306</t>
  </si>
  <si>
    <t>Pneumatex AG</t>
  </si>
  <si>
    <t>BZS 05-308</t>
  </si>
  <si>
    <t>BZS 05-401</t>
  </si>
  <si>
    <t>Iporex AG</t>
  </si>
  <si>
    <t>Pflicht-SR, PO-05</t>
  </si>
  <si>
    <t>BZS 05-402</t>
  </si>
  <si>
    <t>Pflicht-SR, SLK89R</t>
  </si>
  <si>
    <t>BZS 05-403</t>
  </si>
  <si>
    <t>Pflicht-SR, SLK85/SLK85H</t>
  </si>
  <si>
    <t>BZS 05-404</t>
  </si>
  <si>
    <t>Pflicht-SR, SLK95T3/SLK95T6</t>
  </si>
  <si>
    <t>BZS 05-405</t>
  </si>
  <si>
    <t>Abriprotect SA</t>
  </si>
  <si>
    <t>Pflicht-SR, PTC 91</t>
  </si>
  <si>
    <t>BZS 05-406</t>
  </si>
  <si>
    <t>Pflicht-SR, Huwyler 95</t>
  </si>
  <si>
    <t>BZS 06-002</t>
  </si>
  <si>
    <t>PLT-2</t>
  </si>
  <si>
    <t>BZS 06-006</t>
  </si>
  <si>
    <t>Luftmengenmesser</t>
  </si>
  <si>
    <t>LM 40/75/150</t>
  </si>
  <si>
    <t>BZS 06-007</t>
  </si>
  <si>
    <t>ESV-VF 40</t>
  </si>
  <si>
    <t>BZS 06-008</t>
  </si>
  <si>
    <t>ESV-VF 75</t>
  </si>
  <si>
    <t>BZS 06-009</t>
  </si>
  <si>
    <t>ESV/VF 150</t>
  </si>
  <si>
    <t>BZS 06-010</t>
  </si>
  <si>
    <t>GF 600</t>
  </si>
  <si>
    <t>BZS 06-401</t>
  </si>
  <si>
    <t>BZS 07-310</t>
  </si>
  <si>
    <t>Schalldämpfer</t>
  </si>
  <si>
    <t xml:space="preserve"> zu Mengeu VA 40/75/150</t>
  </si>
  <si>
    <t>BZS 07-401</t>
  </si>
  <si>
    <t>Pflicht-SR, Typ LP 91</t>
  </si>
  <si>
    <t>BZS 07-501</t>
  </si>
  <si>
    <t>Stapelbare List, M 91</t>
  </si>
  <si>
    <t>BZS 08-001</t>
  </si>
  <si>
    <t>UeV/ESV 4</t>
  </si>
  <si>
    <t>BZS 08-302</t>
  </si>
  <si>
    <t>Schrägrohrmanometer</t>
  </si>
  <si>
    <t>BZS 08-401</t>
  </si>
  <si>
    <t>Pflicht-SR, HUMARO 98</t>
  </si>
  <si>
    <t>BZS 08-402</t>
  </si>
  <si>
    <t>Pflicht-SR, WALCO-LE 68/70</t>
  </si>
  <si>
    <t>BZS 08-403</t>
  </si>
  <si>
    <t>BZS 09-001</t>
  </si>
  <si>
    <t>PLW K 7x16</t>
  </si>
  <si>
    <t>BZS 09-002</t>
  </si>
  <si>
    <t>L-AK 6x14-1</t>
  </si>
  <si>
    <t>BZS 09-004</t>
  </si>
  <si>
    <t>ESV 4 rostfrei</t>
  </si>
  <si>
    <t>BZS 09-401</t>
  </si>
  <si>
    <t>Personal List, 2- und 3-stöckig</t>
  </si>
  <si>
    <t>BZS 09-402</t>
  </si>
  <si>
    <t>Pflicht-SR, N 91-3/N 91-6</t>
  </si>
  <si>
    <t>BZS 09-403</t>
  </si>
  <si>
    <t>BZS 09-501</t>
  </si>
  <si>
    <t>Raumtrennwand</t>
  </si>
  <si>
    <t>Mobile Raumunterteilung</t>
  </si>
  <si>
    <t>BZS 09-502</t>
  </si>
  <si>
    <t>WC-Trennwand</t>
  </si>
  <si>
    <t>Mobile Toilettenanlage</t>
  </si>
  <si>
    <t>BZS 09-503</t>
  </si>
  <si>
    <t>Stapelbare List, N 94-3/N 94-6</t>
  </si>
  <si>
    <t>BZS 12-002</t>
  </si>
  <si>
    <t>G 0106</t>
  </si>
  <si>
    <t>BZS 12-004</t>
  </si>
  <si>
    <t>GL 0106</t>
  </si>
  <si>
    <t>BZS 13-003</t>
  </si>
  <si>
    <t>Lunor SS100</t>
  </si>
  <si>
    <t>BZS 13-004</t>
  </si>
  <si>
    <t>LUNOR PPFM-013</t>
  </si>
  <si>
    <t>BZS 14-401</t>
  </si>
  <si>
    <t>Pflicht-SR, LP 140-T; LP 140-H</t>
  </si>
  <si>
    <t>BZS 14-501</t>
  </si>
  <si>
    <t>Stapelbare List, LM 150-T</t>
  </si>
  <si>
    <t>BZS 150</t>
  </si>
  <si>
    <t>UeV 150</t>
  </si>
  <si>
    <t>Keine Zulassung</t>
  </si>
  <si>
    <t>BZS 15-004</t>
  </si>
  <si>
    <t>GF 300</t>
  </si>
  <si>
    <t>BZS 16-003</t>
  </si>
  <si>
    <t>PFM-016</t>
  </si>
  <si>
    <t>BZS 16-006</t>
  </si>
  <si>
    <t>BZS 16-007</t>
  </si>
  <si>
    <t>PL MC 7x18 Ckt</t>
  </si>
  <si>
    <t>BZS 16-008</t>
  </si>
  <si>
    <t>PL MC 17x18 C KT</t>
  </si>
  <si>
    <t>BZS 16-009</t>
  </si>
  <si>
    <t>BZS 16-010</t>
  </si>
  <si>
    <t>BZS 16-011</t>
  </si>
  <si>
    <t>PL MC 7x16 C_CBRN</t>
  </si>
  <si>
    <t>BZS 16-401</t>
  </si>
  <si>
    <t>Pflicht-SR, IPO-17 Holz</t>
  </si>
  <si>
    <t>BZS 16-501</t>
  </si>
  <si>
    <t>Pflicht-SR, IPO-17</t>
  </si>
  <si>
    <t>BZS 18-002</t>
  </si>
  <si>
    <t>UeV/ESV 4, 3 bar</t>
  </si>
  <si>
    <t>BZS 220</t>
  </si>
  <si>
    <t>UeV 220</t>
  </si>
  <si>
    <t>BZS 64-001</t>
  </si>
  <si>
    <t>Gasdichte Blindscheibe</t>
  </si>
  <si>
    <t>Rickenbach AG</t>
  </si>
  <si>
    <t>BZS 64-002</t>
  </si>
  <si>
    <t>LUWA AG</t>
  </si>
  <si>
    <t>ESV 3, 4</t>
  </si>
  <si>
    <t>BZS 64-003.150</t>
  </si>
  <si>
    <t>GF 150</t>
  </si>
  <si>
    <t>BZS 64-003.40</t>
  </si>
  <si>
    <t>GF 40</t>
  </si>
  <si>
    <t>BZS 64-003.75</t>
  </si>
  <si>
    <t>GF 75</t>
  </si>
  <si>
    <t>BZS 64-007</t>
  </si>
  <si>
    <t>Fega</t>
  </si>
  <si>
    <t>GF 30</t>
  </si>
  <si>
    <t>BZS 64-008</t>
  </si>
  <si>
    <t>Pica SA</t>
  </si>
  <si>
    <t>13561-S</t>
  </si>
  <si>
    <t>BZS 64-009</t>
  </si>
  <si>
    <t>CECA Paris</t>
  </si>
  <si>
    <t>SA 1418 Ceca</t>
  </si>
  <si>
    <t>BZS 64-010</t>
  </si>
  <si>
    <t>SA 1419 Ceca</t>
  </si>
  <si>
    <t>BZS 64-011</t>
  </si>
  <si>
    <t>BZS 64-012</t>
  </si>
  <si>
    <t>H. Hodel AG</t>
  </si>
  <si>
    <t>VA 30-40</t>
  </si>
  <si>
    <t>BZS 64-014.1</t>
  </si>
  <si>
    <t>Technicair</t>
  </si>
  <si>
    <t>BZS 64-014.2</t>
  </si>
  <si>
    <t>BZS 64-014.3</t>
  </si>
  <si>
    <t>BZS 65-001</t>
  </si>
  <si>
    <t>BZS 65-002</t>
  </si>
  <si>
    <t>BZS 65-004.150</t>
  </si>
  <si>
    <t>Metallbau AG</t>
  </si>
  <si>
    <t>BZS 65-004.40</t>
  </si>
  <si>
    <t>BZS 65-004.75</t>
  </si>
  <si>
    <t>BZS 65-007</t>
  </si>
  <si>
    <t>GF 80</t>
  </si>
  <si>
    <t>BZS 65-008a</t>
  </si>
  <si>
    <t>GF 100</t>
  </si>
  <si>
    <t>BZS 65-008b</t>
  </si>
  <si>
    <t>GF 120</t>
  </si>
  <si>
    <t>BZS 65-009</t>
  </si>
  <si>
    <t>Metallbau AG / LUWA AG</t>
  </si>
  <si>
    <t>BZS 65-017</t>
  </si>
  <si>
    <t>BZS 65-021</t>
  </si>
  <si>
    <t>M. Lüscher AG</t>
  </si>
  <si>
    <t>BZS 65-022</t>
  </si>
  <si>
    <t>BZS 65-024.100</t>
  </si>
  <si>
    <t>BZS 65-024.120</t>
  </si>
  <si>
    <t>BZS 65-024.60</t>
  </si>
  <si>
    <t>BZS 65-025</t>
  </si>
  <si>
    <t>BZS 65-026.150</t>
  </si>
  <si>
    <t>G. Meidinger</t>
  </si>
  <si>
    <t>BZS 65-027.150</t>
  </si>
  <si>
    <t>BZS 65-027.40</t>
  </si>
  <si>
    <t>BZS 65-027.75</t>
  </si>
  <si>
    <t>BZS 66-001</t>
  </si>
  <si>
    <t>BZS 66-002</t>
  </si>
  <si>
    <t>Mantel</t>
  </si>
  <si>
    <t>NW 150-400</t>
  </si>
  <si>
    <t>BZS 66-003.150</t>
  </si>
  <si>
    <t>BZS 66-003.40</t>
  </si>
  <si>
    <t>BZS 66-003.75</t>
  </si>
  <si>
    <t>BZS 66-004.1</t>
  </si>
  <si>
    <t>Lunor G, Kull AG</t>
  </si>
  <si>
    <t>LM 150</t>
  </si>
  <si>
    <t>BZS 66-004.150</t>
  </si>
  <si>
    <t>BZS 66-004.40</t>
  </si>
  <si>
    <t>BZS 66-004.75</t>
  </si>
  <si>
    <t>BZS 66-006</t>
  </si>
  <si>
    <t>GF 60</t>
  </si>
  <si>
    <t>BZS 66-007</t>
  </si>
  <si>
    <t>BZS 66-008.150</t>
  </si>
  <si>
    <t>BZS 66-008.40</t>
  </si>
  <si>
    <t>BZS 66-008.75</t>
  </si>
  <si>
    <t>BZS 66-009</t>
  </si>
  <si>
    <t>AGL-P/6x16</t>
  </si>
  <si>
    <t>BZS 66-010</t>
  </si>
  <si>
    <t>BZS 66-012</t>
  </si>
  <si>
    <t>BZS 66-013</t>
  </si>
  <si>
    <t>BZS 67-002.150</t>
  </si>
  <si>
    <t>Marchi</t>
  </si>
  <si>
    <t>BZS 67-002.40</t>
  </si>
  <si>
    <t>BZS 67-002.75</t>
  </si>
  <si>
    <t>BZS 67-003</t>
  </si>
  <si>
    <t>LM 40 / 75 / 150</t>
  </si>
  <si>
    <t>BZS 67-004</t>
  </si>
  <si>
    <t>BZS 67-005</t>
  </si>
  <si>
    <t>BZS 67-006</t>
  </si>
  <si>
    <t>BZS 67-007.150</t>
  </si>
  <si>
    <t>BZS 67-007.40</t>
  </si>
  <si>
    <t>BZS 67-007.75</t>
  </si>
  <si>
    <t>BZS 67-011</t>
  </si>
  <si>
    <t>UeV (UeV/ESV) 1, 2</t>
  </si>
  <si>
    <t>BZS 67-012</t>
  </si>
  <si>
    <t>ESV 1, 1a, 2</t>
  </si>
  <si>
    <t>BZS 67-013</t>
  </si>
  <si>
    <t>ESV/VF 1</t>
  </si>
  <si>
    <t>BZS 67-014</t>
  </si>
  <si>
    <t>ESV-FC</t>
  </si>
  <si>
    <t>BZS 67-015</t>
  </si>
  <si>
    <t>ESV/VF 4</t>
  </si>
  <si>
    <t>BZS 67-016</t>
  </si>
  <si>
    <t>ESV/VF 3</t>
  </si>
  <si>
    <t>BZS 67-017</t>
  </si>
  <si>
    <t>GF 20</t>
  </si>
  <si>
    <t>BZS 67-018.150</t>
  </si>
  <si>
    <t>BZS 67-018.20</t>
  </si>
  <si>
    <t>LM 20</t>
  </si>
  <si>
    <t>BZS 67-018.40</t>
  </si>
  <si>
    <t>LM 40</t>
  </si>
  <si>
    <t>BZS 67-018.75</t>
  </si>
  <si>
    <t>LM 75</t>
  </si>
  <si>
    <t>BZS 67-019</t>
  </si>
  <si>
    <t>BZS 67-020</t>
  </si>
  <si>
    <t>UeV (UeV/ESV)</t>
  </si>
  <si>
    <t>UeV (UeV/ESV) 80, 150, 200, 300, 600</t>
  </si>
  <si>
    <t>BZS 67-021</t>
  </si>
  <si>
    <t>SA 1577 Ceca</t>
  </si>
  <si>
    <t>BZS 67-022</t>
  </si>
  <si>
    <t>E. Raess</t>
  </si>
  <si>
    <t>BZS 67-024</t>
  </si>
  <si>
    <t>BZS 67-025</t>
  </si>
  <si>
    <t>BZS 67-026.150</t>
  </si>
  <si>
    <t>BZS 67-026.40</t>
  </si>
  <si>
    <t>BZS 67-026.75</t>
  </si>
  <si>
    <t>BZS 67-027</t>
  </si>
  <si>
    <t>BZS 67-028</t>
  </si>
  <si>
    <t>BZS 67-030</t>
  </si>
  <si>
    <t>BZS 67-031</t>
  </si>
  <si>
    <t>BZS 68-001</t>
  </si>
  <si>
    <t>Norit</t>
  </si>
  <si>
    <t>RG 1.5</t>
  </si>
  <si>
    <t>BZS 68-002.1</t>
  </si>
  <si>
    <t>BZS 68-002.1a</t>
  </si>
  <si>
    <t>ESV/VF 1a</t>
  </si>
  <si>
    <t>BZS 68-002.2</t>
  </si>
  <si>
    <t>ESV/VF 2</t>
  </si>
  <si>
    <t>BZS 68-002.3</t>
  </si>
  <si>
    <t>BZS 68-003.150</t>
  </si>
  <si>
    <t>BZS 68-003.300</t>
  </si>
  <si>
    <t>BZS 68-003.80</t>
  </si>
  <si>
    <t>BZS 68-004.1</t>
  </si>
  <si>
    <t>BZS 68-004.1a</t>
  </si>
  <si>
    <t>BZS 68-005</t>
  </si>
  <si>
    <t>BZS 68-006</t>
  </si>
  <si>
    <t>BZS 68-007.150</t>
  </si>
  <si>
    <t>BZS 68-007.40</t>
  </si>
  <si>
    <t>BZS 68-007.75</t>
  </si>
  <si>
    <t>BZS 68-008</t>
  </si>
  <si>
    <t>BZS 68-009.2</t>
  </si>
  <si>
    <t>BZS 68-009.3</t>
  </si>
  <si>
    <t>BZS 68-010.2</t>
  </si>
  <si>
    <t>BZS 68-010.3</t>
  </si>
  <si>
    <t>BZS 68-012.150</t>
  </si>
  <si>
    <t>BZS 68-012.40</t>
  </si>
  <si>
    <t>BZS 68-012.75</t>
  </si>
  <si>
    <t>BZS 68-013.1</t>
  </si>
  <si>
    <t>BZS 68-013.1a</t>
  </si>
  <si>
    <t>BZS 68-013.2</t>
  </si>
  <si>
    <t>BZS 68-013.3</t>
  </si>
  <si>
    <t>BZS 68-014.150</t>
  </si>
  <si>
    <t>BZS 68-014.300</t>
  </si>
  <si>
    <t>BZS 68-014.80</t>
  </si>
  <si>
    <t>BZS 68-015</t>
  </si>
  <si>
    <t>BZS 68-020</t>
  </si>
  <si>
    <t>BZS 68-022.150</t>
  </si>
  <si>
    <t>BZS 68-022.40</t>
  </si>
  <si>
    <t>BZS 68-022.75</t>
  </si>
  <si>
    <t>BZS 68-023</t>
  </si>
  <si>
    <t>BZS 68-024.1</t>
  </si>
  <si>
    <t>BZS 68-024.2</t>
  </si>
  <si>
    <t>BZS 68-024.3</t>
  </si>
  <si>
    <t>BZS 68-024.4</t>
  </si>
  <si>
    <t>BZS 68-025.300</t>
  </si>
  <si>
    <t>BZS 68-025.600</t>
  </si>
  <si>
    <t>BZS 68-025.80</t>
  </si>
  <si>
    <t>BZS 68-026.150</t>
  </si>
  <si>
    <t>BZS 68-026.300</t>
  </si>
  <si>
    <t>BZS 68-026.80</t>
  </si>
  <si>
    <t>BZS 68-027</t>
  </si>
  <si>
    <t>BZS 68-028</t>
  </si>
  <si>
    <t>BZS 69-001</t>
  </si>
  <si>
    <t>BZS 69-002</t>
  </si>
  <si>
    <t>BZS 69-003</t>
  </si>
  <si>
    <t>PICA Paris</t>
  </si>
  <si>
    <t>Picativ 135-68-s</t>
  </si>
  <si>
    <t>BZS 69-006</t>
  </si>
  <si>
    <t>BZS 69-007</t>
  </si>
  <si>
    <t>BZS 69-007.1</t>
  </si>
  <si>
    <t>BZS 69-008</t>
  </si>
  <si>
    <t>BZS 69-009</t>
  </si>
  <si>
    <t>BZS 69-010.1</t>
  </si>
  <si>
    <t>BZS 69-010.2</t>
  </si>
  <si>
    <t>BZS 69-010.3</t>
  </si>
  <si>
    <t>BZS 69-011.1</t>
  </si>
  <si>
    <t>BZS 69-011.2</t>
  </si>
  <si>
    <t>BZS 69-011.3</t>
  </si>
  <si>
    <t>UeV (UeV/ESV) 3</t>
  </si>
  <si>
    <t>BZS 69-013.1</t>
  </si>
  <si>
    <t>BZS 69-013.2</t>
  </si>
  <si>
    <t>BZS 69-013.3</t>
  </si>
  <si>
    <t>BZS 69-014.1</t>
  </si>
  <si>
    <t>BZS 69-014.2</t>
  </si>
  <si>
    <t>BZS 69-014.3</t>
  </si>
  <si>
    <t>BZS 69-015.1</t>
  </si>
  <si>
    <t>BZS 69-015.2</t>
  </si>
  <si>
    <t>BZS 69-015.3</t>
  </si>
  <si>
    <t>BZS 69-015.4</t>
  </si>
  <si>
    <t>BZS 69-016.1</t>
  </si>
  <si>
    <t>BZS 69-016.3</t>
  </si>
  <si>
    <t>BZS 69-017.1</t>
  </si>
  <si>
    <t>BZS 69-017.2</t>
  </si>
  <si>
    <t>BZS 69-017.3</t>
  </si>
  <si>
    <t>BZS 69-017.4</t>
  </si>
  <si>
    <t>BZS 69-018</t>
  </si>
  <si>
    <t>BZS 69-019.150</t>
  </si>
  <si>
    <t>BZS 69-019.40</t>
  </si>
  <si>
    <t>BZS 69-019.75</t>
  </si>
  <si>
    <t>BZS 69-021.1</t>
  </si>
  <si>
    <t>BZS 69-021.1a</t>
  </si>
  <si>
    <t>BZS 69-021.2</t>
  </si>
  <si>
    <t>BZS 69-021.3</t>
  </si>
  <si>
    <t>BZS 69-022</t>
  </si>
  <si>
    <t>BZS 69-023.150</t>
  </si>
  <si>
    <t>BZS 69-023.40</t>
  </si>
  <si>
    <t>BZS 69-023.75</t>
  </si>
  <si>
    <t>BZS 70-001.1</t>
  </si>
  <si>
    <t>ESV NW 50</t>
  </si>
  <si>
    <t>BZS 70-001.2</t>
  </si>
  <si>
    <t>ESV NW 100</t>
  </si>
  <si>
    <t>BZS 70-003.150</t>
  </si>
  <si>
    <t>BZS 70-003.40</t>
  </si>
  <si>
    <t>BZS 70-003.75</t>
  </si>
  <si>
    <t>BZS 70-004</t>
  </si>
  <si>
    <t>BZS 70-005</t>
  </si>
  <si>
    <t>ESV San, NW 100 / NW 400</t>
  </si>
  <si>
    <t>BZS 70-006</t>
  </si>
  <si>
    <t>BZS 70-007</t>
  </si>
  <si>
    <t>E. Schweizer AG</t>
  </si>
  <si>
    <t>BZS 70-008.150</t>
  </si>
  <si>
    <t>BZS 70-008.40</t>
  </si>
  <si>
    <t>BZS 70-008.75</t>
  </si>
  <si>
    <t>BZS 70-009</t>
  </si>
  <si>
    <t>BZS 70-010.1</t>
  </si>
  <si>
    <t>BZS 70-010.2</t>
  </si>
  <si>
    <t>BZS 70-011</t>
  </si>
  <si>
    <t>BZS 70-013.1</t>
  </si>
  <si>
    <t>BZS 70-013.1a</t>
  </si>
  <si>
    <t>BZS 70-014</t>
  </si>
  <si>
    <t>BZS 71-001</t>
  </si>
  <si>
    <t>VF 3 bar</t>
  </si>
  <si>
    <t>BZS 71-007</t>
  </si>
  <si>
    <t>Picativ 13581 S</t>
  </si>
  <si>
    <t>BZS 71-009</t>
  </si>
  <si>
    <t>BZS 71-010</t>
  </si>
  <si>
    <t>Praxl Rolf</t>
  </si>
  <si>
    <t>Pittsburgh ASC 8x20</t>
  </si>
  <si>
    <t>BZS 71-013</t>
  </si>
  <si>
    <t>BZS 71-014</t>
  </si>
  <si>
    <t>BZS 72-001</t>
  </si>
  <si>
    <t>BZS 72-003</t>
  </si>
  <si>
    <t>BZS 72-004</t>
  </si>
  <si>
    <t>ESV/VF 4, Typ HI-FLO</t>
  </si>
  <si>
    <t>BZS 72-005</t>
  </si>
  <si>
    <t>BZS 72-006</t>
  </si>
  <si>
    <t>BZS 72-007</t>
  </si>
  <si>
    <t>BZS 72-010</t>
  </si>
  <si>
    <t>BZS 72-011</t>
  </si>
  <si>
    <t>BZS 72-012</t>
  </si>
  <si>
    <t>BZS 72-019</t>
  </si>
  <si>
    <t>BZS 72-023</t>
  </si>
  <si>
    <t>Auergesellschaft GmbH</t>
  </si>
  <si>
    <t>RSH 10</t>
  </si>
  <si>
    <t>BZS 73-001</t>
  </si>
  <si>
    <t>UeV 2</t>
  </si>
  <si>
    <t>BZS 73-002.1</t>
  </si>
  <si>
    <t>UeV 1</t>
  </si>
  <si>
    <t>BZS 73-002.3</t>
  </si>
  <si>
    <t>UeV 3</t>
  </si>
  <si>
    <t>BZS 73-006</t>
  </si>
  <si>
    <t>BZS 73-007</t>
  </si>
  <si>
    <t>BZS 74.013</t>
  </si>
  <si>
    <t>BZS 74.014</t>
  </si>
  <si>
    <t>BZS 74-002</t>
  </si>
  <si>
    <t>BZS 74-005</t>
  </si>
  <si>
    <t>BZS 74-006</t>
  </si>
  <si>
    <t>NW 150-1000</t>
  </si>
  <si>
    <t>BZS 74-007</t>
  </si>
  <si>
    <t>BZS 74-008</t>
  </si>
  <si>
    <t>BZS 74-010.1</t>
  </si>
  <si>
    <t>ESV/ VF 1</t>
  </si>
  <si>
    <t>BZS 74-010.1a</t>
  </si>
  <si>
    <t>ESV/ VF 1a</t>
  </si>
  <si>
    <t>BZS 74-011.2</t>
  </si>
  <si>
    <t>ESV 2, 3 bar</t>
  </si>
  <si>
    <t>BZS 74-011.3</t>
  </si>
  <si>
    <t>ESV 3, 3 bar</t>
  </si>
  <si>
    <t>BZS 74-011.4</t>
  </si>
  <si>
    <t>ESV 4, 3 bar</t>
  </si>
  <si>
    <t>BZS 74-012</t>
  </si>
  <si>
    <t>BZS 74-012.1a</t>
  </si>
  <si>
    <t>BZS 74-012.2</t>
  </si>
  <si>
    <t>BZS 74-012.3</t>
  </si>
  <si>
    <t>ESV/VF 3, 3 bar</t>
  </si>
  <si>
    <t>BZS 74-013</t>
  </si>
  <si>
    <t>ESV/UeV 1 bar</t>
  </si>
  <si>
    <t>BZS 74-014</t>
  </si>
  <si>
    <t>ESV/UeV 3 bar</t>
  </si>
  <si>
    <t>BZS 75-001.2</t>
  </si>
  <si>
    <t>BZS 75-001.3</t>
  </si>
  <si>
    <t>BZS 75-002</t>
  </si>
  <si>
    <t>BZS 75-003</t>
  </si>
  <si>
    <t>ESV 3 (GP)</t>
  </si>
  <si>
    <t>BZS 75-004</t>
  </si>
  <si>
    <t>BZS 75-005</t>
  </si>
  <si>
    <t>BZS 75-006</t>
  </si>
  <si>
    <t>ESV/UeV 1+3 bar</t>
  </si>
  <si>
    <t>BZS 75-008</t>
  </si>
  <si>
    <t>UeV 2, 1 bar</t>
  </si>
  <si>
    <t>BZS 75-013</t>
  </si>
  <si>
    <t>UeV/ESV 3 (GP)</t>
  </si>
  <si>
    <t>BZS 76-001</t>
  </si>
  <si>
    <t>UeV 3, 3 bar</t>
  </si>
  <si>
    <t>BZS 76-003</t>
  </si>
  <si>
    <t>BZS 76-005</t>
  </si>
  <si>
    <t>GRD</t>
  </si>
  <si>
    <t>Typ CK-W</t>
  </si>
  <si>
    <t>BZS 76-006.150</t>
  </si>
  <si>
    <t>BZS 76-006.40</t>
  </si>
  <si>
    <t>BZS 76-006.75</t>
  </si>
  <si>
    <t>BZS 76-007</t>
  </si>
  <si>
    <t>BZS 76-008</t>
  </si>
  <si>
    <t>Norit RG 1,25</t>
  </si>
  <si>
    <t>BZS 76-009</t>
  </si>
  <si>
    <t>NW 150-600 E</t>
  </si>
  <si>
    <t>BZS 76-010</t>
  </si>
  <si>
    <t>GAK-E 700-1000</t>
  </si>
  <si>
    <t>BZS 76-011</t>
  </si>
  <si>
    <t>NW 150-600 D</t>
  </si>
  <si>
    <t>BZS 76-012</t>
  </si>
  <si>
    <t>GAK-D 700-1000</t>
  </si>
  <si>
    <t>BZS 76-013.2</t>
  </si>
  <si>
    <t>BZS 76-013.3</t>
  </si>
  <si>
    <t>BZS 76-014</t>
  </si>
  <si>
    <t>BZS 76-015</t>
  </si>
  <si>
    <t>BZS 76-016</t>
  </si>
  <si>
    <t>BZS 76-017</t>
  </si>
  <si>
    <t>BZS 77-001</t>
  </si>
  <si>
    <t>BZS 77-002</t>
  </si>
  <si>
    <t>BZS 77-003</t>
  </si>
  <si>
    <t>BZS 77-004</t>
  </si>
  <si>
    <t>BZS 77-005</t>
  </si>
  <si>
    <t>RICO Sicherheitstechnik AG</t>
  </si>
  <si>
    <t>Rapido-Perfekt DN 80-600</t>
  </si>
  <si>
    <t>BZS 77-006.150</t>
  </si>
  <si>
    <t>BZS 77-006.40</t>
  </si>
  <si>
    <t>BZS 77-006.75</t>
  </si>
  <si>
    <t>BZS 77-007</t>
  </si>
  <si>
    <t>BZS 77-008</t>
  </si>
  <si>
    <t>BZS 77-009.150</t>
  </si>
  <si>
    <t>BZS 77-009.40</t>
  </si>
  <si>
    <t>BZS 77-009.75</t>
  </si>
  <si>
    <t>BZS 77-010</t>
  </si>
  <si>
    <t>BZS 77-011.150</t>
  </si>
  <si>
    <t>BZS 77-011.40</t>
  </si>
  <si>
    <t>BZS 77-011.75</t>
  </si>
  <si>
    <t>BZS 77-012</t>
  </si>
  <si>
    <t>VF 4, 3 bar</t>
  </si>
  <si>
    <t>BZS 77-013</t>
  </si>
  <si>
    <t>BZS 77-014</t>
  </si>
  <si>
    <t>ESV, NW 100</t>
  </si>
  <si>
    <t>BZS 78-001</t>
  </si>
  <si>
    <t>Ventilationsaggregat</t>
  </si>
  <si>
    <t>BZS 78-002</t>
  </si>
  <si>
    <t>BZS 78-003</t>
  </si>
  <si>
    <t>BZS 78-004</t>
  </si>
  <si>
    <t>BZS 78-005.1</t>
  </si>
  <si>
    <t>BZS 78-005.1a</t>
  </si>
  <si>
    <t>BZS 78-006</t>
  </si>
  <si>
    <t>BZS 78-008.1</t>
  </si>
  <si>
    <t>BZS 78-008.1a</t>
  </si>
  <si>
    <t>BZS 78-008.2</t>
  </si>
  <si>
    <t>BZS 78-008.3</t>
  </si>
  <si>
    <t>BZS 78-009</t>
  </si>
  <si>
    <t>BZS 78-010</t>
  </si>
  <si>
    <t>BZS 78-010.2</t>
  </si>
  <si>
    <t>BZS 78-010.3</t>
  </si>
  <si>
    <t>BZS 78-012</t>
  </si>
  <si>
    <t>NW 200-500</t>
  </si>
  <si>
    <t>BZS 78-015</t>
  </si>
  <si>
    <t>BZS 78-016.150</t>
  </si>
  <si>
    <t>BZS 78-016.40</t>
  </si>
  <si>
    <t>BZS 78-016.75</t>
  </si>
  <si>
    <t>BZS 79-001</t>
  </si>
  <si>
    <t>BZS 79-002.150</t>
  </si>
  <si>
    <t>BZS 79-002.40</t>
  </si>
  <si>
    <t>BZS 79-002.75</t>
  </si>
  <si>
    <t>BZS 79-003</t>
  </si>
  <si>
    <t>BZS 79-004</t>
  </si>
  <si>
    <t>BZS 79-006</t>
  </si>
  <si>
    <t>BZS 79-008</t>
  </si>
  <si>
    <t>NW 200-900</t>
  </si>
  <si>
    <t>BZS 79-009</t>
  </si>
  <si>
    <t>BZS 79-010.1</t>
  </si>
  <si>
    <t>BZS 79-010.1a</t>
  </si>
  <si>
    <t>BZS 79-011</t>
  </si>
  <si>
    <t>BZS 79-012</t>
  </si>
  <si>
    <t>BZS 79-013</t>
  </si>
  <si>
    <t>BZS 79-014</t>
  </si>
  <si>
    <t>BZS 79-017</t>
  </si>
  <si>
    <t>LM</t>
  </si>
  <si>
    <t>BZS 79-018</t>
  </si>
  <si>
    <t>BZS 79-021.150</t>
  </si>
  <si>
    <t>BZS 79-021.40</t>
  </si>
  <si>
    <t>BZS 79-021.75</t>
  </si>
  <si>
    <t>BZS 79-022</t>
  </si>
  <si>
    <t>ASC 6x16</t>
  </si>
  <si>
    <t>BZS 79-022/9</t>
  </si>
  <si>
    <t/>
  </si>
  <si>
    <t>BZS 79-023</t>
  </si>
  <si>
    <t>BZS 79-024</t>
  </si>
  <si>
    <t>BZS 80-001.150</t>
  </si>
  <si>
    <t>BZS 80-001.40</t>
  </si>
  <si>
    <t>BZS 80-001.75</t>
  </si>
  <si>
    <t>BZS 80-002</t>
  </si>
  <si>
    <t>UeV/ESV 3 K, 3 bar (MK)</t>
  </si>
  <si>
    <t>BZS 80-003.150</t>
  </si>
  <si>
    <t>BZS 80-003.40</t>
  </si>
  <si>
    <t>BZS 80-003.75</t>
  </si>
  <si>
    <t>BZS 80-004</t>
  </si>
  <si>
    <t>BZS 80-006</t>
  </si>
  <si>
    <t>BZS 80-007</t>
  </si>
  <si>
    <t>UeV 3, 1 bar</t>
  </si>
  <si>
    <t>BZS 80-009</t>
  </si>
  <si>
    <t>BZS 80-012.150</t>
  </si>
  <si>
    <t>BZS 80-012.40</t>
  </si>
  <si>
    <t>BZS 80-012.75</t>
  </si>
  <si>
    <t>BZS 80-015</t>
  </si>
  <si>
    <t>UeV/ESV 3 (MK)</t>
  </si>
  <si>
    <t>BZS 80-016</t>
  </si>
  <si>
    <t>ESV 3 (MK)</t>
  </si>
  <si>
    <t>BZS 80-017</t>
  </si>
  <si>
    <t>BZS 81-001</t>
  </si>
  <si>
    <t>BZS 81-002</t>
  </si>
  <si>
    <t>BZS 81-003</t>
  </si>
  <si>
    <t>BZS 81-004</t>
  </si>
  <si>
    <t>BZS 81-005.150</t>
  </si>
  <si>
    <t>BZS 81-005.40</t>
  </si>
  <si>
    <t>BZS 81-005.75</t>
  </si>
  <si>
    <t>BZS 81-006.150</t>
  </si>
  <si>
    <t>BZS 81-006.40</t>
  </si>
  <si>
    <t>BZS 81-006.75</t>
  </si>
  <si>
    <t>BZS 81-007</t>
  </si>
  <si>
    <t>BZS 81-008</t>
  </si>
  <si>
    <t>GB 125-1000</t>
  </si>
  <si>
    <t>BZS 81-009</t>
  </si>
  <si>
    <t>VA 4800 S / 6000 S</t>
  </si>
  <si>
    <t>BZS 81-010</t>
  </si>
  <si>
    <t>ESV 4, 3 bar (rostfrei)</t>
  </si>
  <si>
    <t>BZS 81-011</t>
  </si>
  <si>
    <t>BZS 81-013</t>
  </si>
  <si>
    <t>ESV San, 3 bar</t>
  </si>
  <si>
    <t>BZS 81-014</t>
  </si>
  <si>
    <t>UeV/ESV 2, 3 bar (MK)</t>
  </si>
  <si>
    <t>BZS 82-001</t>
  </si>
  <si>
    <t>ESV/VF 1, 1 bar</t>
  </si>
  <si>
    <t>BZS 82-001.2</t>
  </si>
  <si>
    <t>ESV/VF 2, 1 bar</t>
  </si>
  <si>
    <t>BZS 82-001.3</t>
  </si>
  <si>
    <t>ESV/VF 3, 1 bar</t>
  </si>
  <si>
    <t>BZS 82-001a</t>
  </si>
  <si>
    <t>ESV/VF 1a, 1 bar</t>
  </si>
  <si>
    <t>BZS 82-003</t>
  </si>
  <si>
    <t>Orion AL-KO AG</t>
  </si>
  <si>
    <t>BZS 82-005</t>
  </si>
  <si>
    <t>BZS 82-006</t>
  </si>
  <si>
    <t>BZS 82-007</t>
  </si>
  <si>
    <t>BZS 82-008</t>
  </si>
  <si>
    <t>UeV 1, 1 bar</t>
  </si>
  <si>
    <t>BZS 82-009</t>
  </si>
  <si>
    <t>BZS 82-011</t>
  </si>
  <si>
    <t>BZS 82-012</t>
  </si>
  <si>
    <t>BZS 82-013</t>
  </si>
  <si>
    <t>ESV 2 (GP)</t>
  </si>
  <si>
    <t>BZS 82-014</t>
  </si>
  <si>
    <t>PLW 45/16</t>
  </si>
  <si>
    <t>BZS 82-015</t>
  </si>
  <si>
    <t>PLW 6x16</t>
  </si>
  <si>
    <t>BZS 82-016</t>
  </si>
  <si>
    <t>Nagy</t>
  </si>
  <si>
    <t>BZS 82-017</t>
  </si>
  <si>
    <t>BZS 83-001</t>
  </si>
  <si>
    <t>BZS 83-002</t>
  </si>
  <si>
    <t>PLW 8x20/2</t>
  </si>
  <si>
    <t>BZS 83-003</t>
  </si>
  <si>
    <t>Chemviron</t>
  </si>
  <si>
    <t>ASC 12x30</t>
  </si>
  <si>
    <t>BZS 83-004</t>
  </si>
  <si>
    <t>BZS 83-005</t>
  </si>
  <si>
    <t>BZS 83-006</t>
  </si>
  <si>
    <t>ESV/VF 4, 3 bar</t>
  </si>
  <si>
    <t>BZS 83-007</t>
  </si>
  <si>
    <t>BZS 83-008</t>
  </si>
  <si>
    <t>BZS 83-009.150</t>
  </si>
  <si>
    <t>BZS 83-009.40</t>
  </si>
  <si>
    <t>BZS 83-009.75</t>
  </si>
  <si>
    <t>BZS 83-010</t>
  </si>
  <si>
    <t>BZS 84-001</t>
  </si>
  <si>
    <t>BZS 84-002</t>
  </si>
  <si>
    <t>BZS 84-003.2</t>
  </si>
  <si>
    <t>Marcmatal AG</t>
  </si>
  <si>
    <t>BZS 84-003.3</t>
  </si>
  <si>
    <t>BZS 84-005</t>
  </si>
  <si>
    <t>VF 3, 3 bar</t>
  </si>
  <si>
    <t>BZS 84-006</t>
  </si>
  <si>
    <t>BZS 84-007</t>
  </si>
  <si>
    <t>BZS 84-008</t>
  </si>
  <si>
    <t>BZS 84-009</t>
  </si>
  <si>
    <t>VA 6600 S - 9000 S</t>
  </si>
  <si>
    <t>BZS 84-012.150</t>
  </si>
  <si>
    <t>BZS 84-012.40</t>
  </si>
  <si>
    <t>BZS 84-012.75</t>
  </si>
  <si>
    <t>BZS 84-013</t>
  </si>
  <si>
    <t>LM 300</t>
  </si>
  <si>
    <t>BZS 84-015</t>
  </si>
  <si>
    <t>BZS 84-016</t>
  </si>
  <si>
    <t>BZS 84-018</t>
  </si>
  <si>
    <t>VA 4800 V</t>
  </si>
  <si>
    <t>BZS 84-019</t>
  </si>
  <si>
    <t>BZS 84-020</t>
  </si>
  <si>
    <t>VA 3600</t>
  </si>
  <si>
    <t>BZS 84-021</t>
  </si>
  <si>
    <t>BZS 85-001</t>
  </si>
  <si>
    <t>BZS 85-002</t>
  </si>
  <si>
    <t>BZS 85-006</t>
  </si>
  <si>
    <t>BZS 85-007</t>
  </si>
  <si>
    <t>BZS 85-008</t>
  </si>
  <si>
    <t>BZS 85-011</t>
  </si>
  <si>
    <t>BZS 85-012</t>
  </si>
  <si>
    <t>VF 3, 1 bar</t>
  </si>
  <si>
    <t>BZS 85-013</t>
  </si>
  <si>
    <t>BZS 85-014</t>
  </si>
  <si>
    <t>BZS 85-016</t>
  </si>
  <si>
    <t>BZS 85-017</t>
  </si>
  <si>
    <t>BZS 85-018</t>
  </si>
  <si>
    <t>VF 4, kurze Ausführung</t>
  </si>
  <si>
    <t>BZS 85-019</t>
  </si>
  <si>
    <t>BZS 86-001</t>
  </si>
  <si>
    <t>PLW 10/19</t>
  </si>
  <si>
    <t>BZS 86-002</t>
  </si>
  <si>
    <t>GAK 150 ES</t>
  </si>
  <si>
    <t>BZS 86-003</t>
  </si>
  <si>
    <t>GAK-E 150 - 600 E</t>
  </si>
  <si>
    <t>BZS 86-004</t>
  </si>
  <si>
    <t>GAK-D 150-600</t>
  </si>
  <si>
    <t>BZS 86-006</t>
  </si>
  <si>
    <t>BZS 86-007</t>
  </si>
  <si>
    <t>UeV/ESV 75 / 150</t>
  </si>
  <si>
    <t>BZS 86-010</t>
  </si>
  <si>
    <t>ESV 4, 3 bar (MK)</t>
  </si>
  <si>
    <t>BZS 86-011</t>
  </si>
  <si>
    <t>BZS 86-012</t>
  </si>
  <si>
    <t>BZS 86-013</t>
  </si>
  <si>
    <t>BZS 86-014</t>
  </si>
  <si>
    <t>ESV San, NW 50</t>
  </si>
  <si>
    <t>BZS 87-001.150</t>
  </si>
  <si>
    <t>BZS 87-001.40</t>
  </si>
  <si>
    <t>BZS 87-001.75</t>
  </si>
  <si>
    <t>BZS 87-003.150</t>
  </si>
  <si>
    <t>BZS 87-003.40</t>
  </si>
  <si>
    <t>BZS 87-003.75</t>
  </si>
  <si>
    <t>BZS 87-004</t>
  </si>
  <si>
    <t>BZS 87-005</t>
  </si>
  <si>
    <t>ESV/VF 40/75</t>
  </si>
  <si>
    <t>BZS 87-006</t>
  </si>
  <si>
    <t>BZS 87-007</t>
  </si>
  <si>
    <t>BZS 87-008</t>
  </si>
  <si>
    <t>BZS 87-009</t>
  </si>
  <si>
    <t>BZS 87-010</t>
  </si>
  <si>
    <t>BZS 87-011.150</t>
  </si>
  <si>
    <t>BZS 87-011.40</t>
  </si>
  <si>
    <t>BZS 87-011.75</t>
  </si>
  <si>
    <t>BZS 87-012</t>
  </si>
  <si>
    <t>BZS 87-013</t>
  </si>
  <si>
    <t>ESV/VF 75</t>
  </si>
  <si>
    <t>BZS 87-014</t>
  </si>
  <si>
    <t>BZS 87-017.150</t>
  </si>
  <si>
    <t>BZS 87-017.40</t>
  </si>
  <si>
    <t>BZS 87-017.75</t>
  </si>
  <si>
    <t>BZS 87-018</t>
  </si>
  <si>
    <t>BZS 87-019.150</t>
  </si>
  <si>
    <t>BZS 87-019.40</t>
  </si>
  <si>
    <t>BZS 87-019.75</t>
  </si>
  <si>
    <t>BZS 87-020</t>
  </si>
  <si>
    <t>BZS 87-021</t>
  </si>
  <si>
    <t>BZS 88-001</t>
  </si>
  <si>
    <t>PLW K 6X16</t>
  </si>
  <si>
    <t>BZS 88-002.150</t>
  </si>
  <si>
    <t>BZS 88-002.40</t>
  </si>
  <si>
    <t>BZS 88-002.75</t>
  </si>
  <si>
    <t>BZS 88-003</t>
  </si>
  <si>
    <t>BZS 88-004</t>
  </si>
  <si>
    <t>VF 4 S</t>
  </si>
  <si>
    <t>BZS 88-006</t>
  </si>
  <si>
    <t>BZS 88-007</t>
  </si>
  <si>
    <t>BZS 88-009</t>
  </si>
  <si>
    <t>VF - FG</t>
  </si>
  <si>
    <t>BZS 88-013</t>
  </si>
  <si>
    <t>BZS 89-003</t>
  </si>
  <si>
    <t>BZS 89-009</t>
  </si>
  <si>
    <t>BZS 90-001</t>
  </si>
  <si>
    <t>VF zu ESV-K</t>
  </si>
  <si>
    <t>BZS 90-002</t>
  </si>
  <si>
    <t>VF-FC</t>
  </si>
  <si>
    <t>BZS 90-007</t>
  </si>
  <si>
    <t>BZS 91-001</t>
  </si>
  <si>
    <t>PLW K 14x35 T</t>
  </si>
  <si>
    <t>BZS 91-002</t>
  </si>
  <si>
    <t>ESV KC</t>
  </si>
  <si>
    <t>BZS 92-001</t>
  </si>
  <si>
    <t>VF-KC</t>
  </si>
  <si>
    <t>BZS 92-002</t>
  </si>
  <si>
    <t>BZS 92-003</t>
  </si>
  <si>
    <t>ASC-T 12x30</t>
  </si>
  <si>
    <t>BZS 92-005</t>
  </si>
  <si>
    <t>VF 3</t>
  </si>
  <si>
    <t>BZS 92-009</t>
  </si>
  <si>
    <t>BZS 92-010</t>
  </si>
  <si>
    <t>BZS 92-013</t>
  </si>
  <si>
    <t>BZS 92-014</t>
  </si>
  <si>
    <t>BZS 92-015</t>
  </si>
  <si>
    <t>ESV 4 (MK)</t>
  </si>
  <si>
    <t>BZS 93-005.1200</t>
  </si>
  <si>
    <t>BZS 93-005.1800</t>
  </si>
  <si>
    <t>BZS 93-006</t>
  </si>
  <si>
    <t>BZS 93-008</t>
  </si>
  <si>
    <t>BZS 93-009</t>
  </si>
  <si>
    <t>BZS 93-010.3000</t>
  </si>
  <si>
    <t>BZS 93-010.3600</t>
  </si>
  <si>
    <t>BZS 93-011</t>
  </si>
  <si>
    <t>BZS 93-012</t>
  </si>
  <si>
    <t>VA 4200S - 6000S</t>
  </si>
  <si>
    <t>BZS 93-013</t>
  </si>
  <si>
    <t>VA 6600S-9000S</t>
  </si>
  <si>
    <t>BZS 93-014</t>
  </si>
  <si>
    <t>ESV 2  für Rauchrohr</t>
  </si>
  <si>
    <t>BZS 93-016</t>
  </si>
  <si>
    <t>BZS 93-019</t>
  </si>
  <si>
    <t>Picatox C 16x35</t>
  </si>
  <si>
    <t>BZS 94-003</t>
  </si>
  <si>
    <t>BZS 94-004</t>
  </si>
  <si>
    <t>VA 2400 rostfrei</t>
  </si>
  <si>
    <t>BZS 94-006</t>
  </si>
  <si>
    <t>BZS 94-008</t>
  </si>
  <si>
    <t>BZS 94-047</t>
  </si>
  <si>
    <t>Pflicht-SR, Neu LP 09-402</t>
  </si>
  <si>
    <t>BZS 95-001.150</t>
  </si>
  <si>
    <t>BZS 95-001.40</t>
  </si>
  <si>
    <t>BZS 95-001.75</t>
  </si>
  <si>
    <t>BZS 95-003</t>
  </si>
  <si>
    <t>BZS 95-004</t>
  </si>
  <si>
    <t>BZS 95-005</t>
  </si>
  <si>
    <t>GAK-E 700-1250</t>
  </si>
  <si>
    <t>BZS 95-006</t>
  </si>
  <si>
    <t>GAK-D 700-1250</t>
  </si>
  <si>
    <t>BZS 96-003</t>
  </si>
  <si>
    <t>Rico Sicherheitstechnik AG</t>
  </si>
  <si>
    <t>Rapido-Perfekt DN 700-1000</t>
  </si>
  <si>
    <t>BZS 96-004</t>
  </si>
  <si>
    <t>GAK-ES 200 und 250</t>
  </si>
  <si>
    <t>BZS 96-005</t>
  </si>
  <si>
    <t>BZS 96-007</t>
  </si>
  <si>
    <t>BZS 97-004.150</t>
  </si>
  <si>
    <t>BZS 97-004.40</t>
  </si>
  <si>
    <t>BZS 97-004.75</t>
  </si>
  <si>
    <t>BZS 97-006</t>
  </si>
  <si>
    <t>BZS 98-001</t>
  </si>
  <si>
    <t>BZS 98-002</t>
  </si>
  <si>
    <t>UeV/ESV 75</t>
  </si>
  <si>
    <t>BZS 98-003</t>
  </si>
  <si>
    <t>BZS 98-004</t>
  </si>
  <si>
    <t>BZS 98-005.150</t>
  </si>
  <si>
    <t>BZS 98-005.40</t>
  </si>
  <si>
    <t>BZS 98-005.75</t>
  </si>
  <si>
    <t>BZS 98-009</t>
  </si>
  <si>
    <t>SU 816</t>
  </si>
  <si>
    <t>BZS 98-226</t>
  </si>
  <si>
    <t xml:space="preserve">Liste von zugelassenen Schutzbautenkomponenten (nicht abgschliessend) </t>
  </si>
  <si>
    <t>Presupposti per l’esercizio</t>
  </si>
  <si>
    <t>Documentazione della costruzione di protezione</t>
  </si>
  <si>
    <t>Aspetti generali</t>
  </si>
  <si>
    <t>Descrizione del difetto: manca un verbale di collaudo.</t>
  </si>
  <si>
    <t>Descrizione del difetto: manca una documentazione della costruzione di protezione.</t>
  </si>
  <si>
    <t>La mancanza di una documentazione della costruzione di protezione completa e ben strutturata costituisce un difetto.</t>
  </si>
  <si>
    <t>Per garantire la manutenzione e quindi anche la prontezza d’esercizio della costruzione di protezione, dev’essere disponibile una documentazione completa della costruzione. Ne fanno parte tutti i documenti tecnici, i piani, i contratti, i calcoli, gli schemi, le istruzioni per l’uso, i verbali di collaudo, le liste dei pezzi di ricambio e dei materiali di consumo, ecc.</t>
  </si>
  <si>
    <t>I vari documenti sono elencati nel prossimo capitolo «Piani»; se mancanti, si devono procurare o allestire. A seconda delle direttive cantonali, i documenti revisionati devono essere messi a disposizione in più esemplari (p. es. presso la costruzione di protezione, il Comune, il proprietario, il Cantone).</t>
  </si>
  <si>
    <t>L’intera documentazione della costruzione di protezione dev’essere archiviata secondo un indice.</t>
  </si>
  <si>
    <t>Se la documentazione della costruzione di protezione manca, ci si deve accordare con l’ente cantonale responsabile delle costruzioni di protezione su come procedere.</t>
  </si>
  <si>
    <t>Piani</t>
  </si>
  <si>
    <t>I seguenti documenti mancanti devono essere resi disponibili e archiviati secondo il numero di esemplari richiesti nella costruzione di protezione.</t>
  </si>
  <si>
    <t>Descrizione del difetto: manca un piano del mobilio.</t>
  </si>
  <si>
    <t>Planimetria con arredamento disegnato (ad esempio le postazioni per dormire o le toilette a secco con pareti divisorie).</t>
  </si>
  <si>
    <t>Descrizione del difetto: manca un piano di situazione (scala: 1:500  1:1000).</t>
  </si>
  <si>
    <t>Descrizione del difetto: manca una planimetria (scala: 1:50).</t>
  </si>
  <si>
    <t>Descrizione del difetto: mancano le sezioni longitudinali e trasversali (scala: 1:50).</t>
  </si>
  <si>
    <t>Descrizione del difetto: mancano i piani aggiornati delle installazioni per ventilazione / riscaldamento; acqua / acque di scarico, elettricità (pianta in scala 1:50 e schemi).</t>
  </si>
  <si>
    <t>I documenti «ventilazione/riscaldamento» comprendono:</t>
  </si>
  <si>
    <t>-        piani d’installazione revisionati (piante, sezioni) della ventilazione,</t>
  </si>
  <si>
    <t>-        piani d’installazione revisionati (piante, sezioni) degli impianti di riscaldamento per l’acqua calda pompata,</t>
  </si>
  <si>
    <t>-        schema di funzionamento della ventilazione (principio della ventilazione),</t>
  </si>
  <si>
    <t>-        schema di funzionamento del riscaldamento (principio del riscaldamento),</t>
  </si>
  <si>
    <t>-        calcolo della ventilazione (distribuzione dell’aria immessa e sistema di scarico dell’aria) e</t>
  </si>
  <si>
    <t>-        schede con dati tecnici (apparecchio di ventilazione, ventilatore d’espulsione, riscaldatore d’aria elettrico, strumenti di misurazione, valvole antiesplosione, valvole di sovrappressione, filtro antigas, ecc.).</t>
  </si>
  <si>
    <t>I documenti «acqua / acque di scarico» comprendono:</t>
  </si>
  <si>
    <t>-        piano/i d’installazione revisionato/i dell’acqua calda e fredda,</t>
  </si>
  <si>
    <t>-        schema revisionato dell’approvvigionamento e della distribuzione dell’acqua potabile,</t>
  </si>
  <si>
    <t>-        schema di funzionamento revisionato dell’approvvigionamento idrico e della distribuzione dell’acqua potabile,</t>
  </si>
  <si>
    <t>-        schede con dati tecnici (elevatore di pressione, impianto di disinfezione a raggi UV, ecc.),</t>
  </si>
  <si>
    <t>-        piano d’installazione revisionato della canalizzazione,</t>
  </si>
  <si>
    <t>-        schema revisionato dell’evacuazione delle acque di scarico (schema di principio ed evacuazione delle acque di scarico),</t>
  </si>
  <si>
    <t>-        schema di funzionamento revisionato dell’evacuazione delle acque di scarico e</t>
  </si>
  <si>
    <t>-        schede con dati tecnici (pompa fecale, pompa fecale a mano, ecc.).</t>
  </si>
  <si>
    <t>I documenti «elettricità» comprendono:</t>
  </si>
  <si>
    <t>-        planimetria in scala 1:1000 (linea d’alimentazione a corrente forte),</t>
  </si>
  <si>
    <t>-        piano/i d’installazione revisionato/i della corrente forte,</t>
  </si>
  <si>
    <t>-        schema di principio revisionato dell’alimentazione in energia elettrica,</t>
  </si>
  <si>
    <t>-        piano di messa a terra revisionato,</t>
  </si>
  <si>
    <t>-        schemi revisionati del quadro principale e dei quadri secondari,</t>
  </si>
  <si>
    <t>-        registro dell’opera dell’impianto elettrico nella costruzione di protezione e</t>
  </si>
  <si>
    <t>-        istruzioni per l’uso del gruppo elettrogeno d’emergenza (*da verificare nei rifugi in cui è prescritto un approvvigionamento di corrente d’emergenza [rifugi a partire da 800 posti protetti] o che ne sono provvisti).</t>
  </si>
  <si>
    <t>La documentazione del gruppo elettrogeno d’emergenza deve contenere i seguenti documenti: istruzioni per l’uso e la manutenzione, livello di riempimento dell’olio, livello dell’acqua di raffreddamento, tabella dei carichi ed esito della prova di funzionamento di 24 h.</t>
  </si>
  <si>
    <t xml:space="preserve">Descrizione del difetto: nei rifugi dove sono prescritti o installati sistemi di trasmissione (trm) o telematici, così come negli impianti di protezione. </t>
  </si>
  <si>
    <t>Mancano i piani aggiornati delle installazioni per trm / telematica (pianta in scala 1:50 e schemi).</t>
  </si>
  <si>
    <t>-        piano d’installazione della telematica aggiornato (collegamenti / installazioni),</t>
  </si>
  <si>
    <t>-        schema di principio della telematica aggiornato (collegamenti / installazioni),</t>
  </si>
  <si>
    <t>-        schema di principio dell’impianto di radiocomunicazione 2500 MHz,</t>
  </si>
  <si>
    <t>-        schema di principio dell’impianto di radiocomunicazione 200 MHz (vecchio),</t>
  </si>
  <si>
    <t>-        istruzioni per l’uso del modem,</t>
  </si>
  <si>
    <t>-        istruzioni per l’uso del router,</t>
  </si>
  <si>
    <t>-        istruzioni per l’uso dell’impianto di commutazione per utenti (PBX) e</t>
  </si>
  <si>
    <t>-        istruzioni per l’uso dello switch di rete.</t>
  </si>
  <si>
    <t>I collegamenti devono essere rilevati da una persona specializzata direttamente sul posto e le relative informazioni richieste direttamente al provider di rete. La programmazione dell’impianto di commutazione per utenti (ICU) dev’essere eseguita da una ditta specializzata.</t>
  </si>
  <si>
    <t>Descrizione del difetto: nei rifugi dove sono prescritti o installati sistemi di trasmissione (trm) o telematici, così come negli impianti di protezione, manca un piano di situazione aggiornato (scala 1:500 o 1:1000) con le ubicazioni delle antenne, compresi i collegamenti.</t>
  </si>
  <si>
    <t>Manutenzione periodica</t>
  </si>
  <si>
    <t>Descrizione del difetto: la manutenzione periodica della costruzione di protezione non viene eseguita.</t>
  </si>
  <si>
    <t>Secondo le Istruzioni tecniche per la manutenzione delle costruzioni di protezione complete conformi alle ITO, ITRS o ITR (ITM 2000), la manutenzione periodica annuale degli impianti di protezione deve essere eseguita come segue:</t>
  </si>
  <si>
    <t>-        8 giri d’ispezione,</t>
  </si>
  <si>
    <t>-        3 interventi di PICCOLA manutenzione e</t>
  </si>
  <si>
    <t>-        1 intervento di GRANDE manutenzione.</t>
  </si>
  <si>
    <t>Per garantire la prontezza d’esercizio, tutti i sorveglianti d’impianto incorporati devono conoscere le installazioni tecniche dell’impianto di protezione ed essere impiegati per la manutenzione periodica. Si devono allestire e rispettare i piani d’intervento necessari.</t>
  </si>
  <si>
    <t>Secondo le Istruzioni per la prontezza operativa ridotta degli impianti della protezione della popolazione (POR 2004), la manutenzione periodica annuale degli impianti di protezione deve essere eseguita nello stesso modo, ma non sono necessari giri d’ispezione.</t>
  </si>
  <si>
    <t>Secondo le ITM, la manutenzione periodica annuale dei rifugi speciali (rifugi in campo aperto, rifugi in autorimesse sotterranee, rifugi di ospedali, case per anziani, case di cura e istituti) deve essere eseguita come segue:</t>
  </si>
  <si>
    <t>Rifugi ITRS con corrente d’emergenza e/o acqua, in esercizio:</t>
  </si>
  <si>
    <t>-        giri d’ispezione secondo le necessità,</t>
  </si>
  <si>
    <t>Rifugi ITRS senza corrente d’emergenza e/o acqua, fuori servizio:</t>
  </si>
  <si>
    <t>-        intervento di PICCOLA manutenzione secondo le necessità e</t>
  </si>
  <si>
    <t>Personale tecnico</t>
  </si>
  <si>
    <t>Descrizione del difetto: non è stato designato un responsabile della manutenzione della costruzione di protezione.</t>
  </si>
  <si>
    <t>Il proprietario designa un responsabile per l’esecuzione della manutenzione.</t>
  </si>
  <si>
    <t>Il responsabile deve avere a sua disposizione un team che esegue i lavori di manutenzione secondo le ITM.</t>
  </si>
  <si>
    <t>Questo team può essere composto ad esempio da:</t>
  </si>
  <si>
    <t>-        sorveglianti d’impianto della protezione civile,</t>
  </si>
  <si>
    <t>-        impiegati comunali,</t>
  </si>
  <si>
    <t>-        servizio tecnico degli ospedali,</t>
  </si>
  <si>
    <t>-        specialisti,</t>
  </si>
  <si>
    <t>-        ditte specializzate e</t>
  </si>
  <si>
    <t>-        custodi.</t>
  </si>
  <si>
    <t>Per ragioni di sicurezza, durante la «PICCOLA» e «GRANDE» manutenzione devono sempre essere presenti almeno due persone (vedi anche lista di controllo 67023.i della SUVA: «Persone tenute a lavorare da sole»).</t>
  </si>
  <si>
    <t>Descrizione del difetto: la persona responsabile non conosce la procedura di manutenzione.</t>
  </si>
  <si>
    <t>La manutenzione della costruzione di protezione si basa sulle liste di manutenzione (LM) e sulle ITM 2000.</t>
  </si>
  <si>
    <t>Descrizione del difetto: non è possibile garantire la manutenzione o la prontezza d’esercizio tecnica della costruzione di protezione con il personale tecnico disponibile.</t>
  </si>
  <si>
    <t>Per garantire la manutenzione e la prontezza d’esercizio della costruzione di protezione, dev’essere disponibile un team di manutenzione. A seconda delle dimensioni e del tipo della costruzione di protezione, questo team è composto ad esempio da:</t>
  </si>
  <si>
    <t>-        1 responsabile della manutenzione della costruzione di protezione e</t>
  </si>
  <si>
    <t>-        1-3 specialisti dei settori impianti elettrici / ventilazione / impianti sanitari / meccanica.</t>
  </si>
  <si>
    <t>Si deve reclutare, formare e impiegare regolarmente personale tecnico.</t>
  </si>
  <si>
    <t>Attrezzatura e materiale per la manutenzione</t>
  </si>
  <si>
    <t>Descrizione del difetto: il personale tecnico non dispone dell’attrezzatura necessaria per il controllo periodico.</t>
  </si>
  <si>
    <t xml:space="preserve">Per poter eseguire la manutenzione periodica, il personale tecnico deve disporre dell’attrezzatura e del materiale necessari, che comprendono: </t>
  </si>
  <si>
    <t>-        banco di lavoro e carrello con attrezzi (forniti dall’UFPP) negli impianti di protezione,</t>
  </si>
  <si>
    <t>-        semplice set di attrezzi (acquistato dai proprietari) nei rifugi,</t>
  </si>
  <si>
    <t>-        prodotti di manutenzione e lubrificanti e</t>
  </si>
  <si>
    <t>-        apparecchi e prodotti di pulizia.</t>
  </si>
  <si>
    <t>Gli apparecchi, gli attrezzi e il materiale mancanti devono essere procurati o messi a disposizione del personale tecnico</t>
  </si>
  <si>
    <t>Documentazione</t>
  </si>
  <si>
    <t>Documenti amministrativi</t>
  </si>
  <si>
    <t>Descrizione del difetto: manca un mansionario per le persone responsabili della manutenzione.</t>
  </si>
  <si>
    <t>Per il coordinamento dei compiti e delle singole funzioni, si devono allestire i rispettivi mansionari (p. es. secondo le ITM 200, parte 1, appendice C). I diritti e i doveri per la manutenzione periodica devono essere regolati nei mansionari del responsabile della manutenzione e dell’eventuale personale tecnico disponibile.</t>
  </si>
  <si>
    <t>Documenti tecnici</t>
  </si>
  <si>
    <t>Descrizione del difetto: manca una lista di manutenzione (LM) specifica per la costruzione di protezione.</t>
  </si>
  <si>
    <t>Per eseguire i lavori di manutenzione dev’essere disponibile una LM specifica per questa costruzione di protezione secondo le ITM, capitolo 1.6 ed esempio del capitolo 2.1. La LM dev’essere allestita in collaborazione con l’ente cantonale responsabile delle costruzioni di protezione.</t>
  </si>
  <si>
    <t>Descrizione del difetto: manca una lista di controllo per il ripristino della prontezza operativa normale (PON).</t>
  </si>
  <si>
    <t>La lista di controllo per la rimessa in prontezza operativa normale («Rimessa in PON») manca e dev’essere allestita.</t>
  </si>
  <si>
    <t>La rimessa in PON è descritta nella lista di controllo «Messa in POR» secondo le direttive POR, parte 2. È fondamentalmente il procedimento inverso della messa in POR.</t>
  </si>
  <si>
    <t>Descrizione del difetto: manca un registro dell’opera specifico per la costruzione di protezione (quaderno di controllo).</t>
  </si>
  <si>
    <t>Secondo le ITM si deve tenere un registro della costruzione di protezione, in cui annotare visite, occupazioni, manutenzione periodica, guasti, riparazioni, fatti particolari, ecc. Questo registro va messo a disposizione presso l’entrata principale.</t>
  </si>
  <si>
    <t>Vedi esempio: pagine 2-15 delle ITM 2000 per impianti di protezione completi o pagina 1.105 delle ITM 1980 per impianti di protezione rimodernabili.</t>
  </si>
  <si>
    <t>Descrizione del difetto: manca una lista dei pezzi di ricambio specifica per la costruzione di protezione.</t>
  </si>
  <si>
    <t>Si deve allestire una lista dei pezzi e del materiale di ricambio secondo le ITM, parte 14. Occorre stabilire che tipo di materiale, risp. quali pezzi di ricambio devono essere disponibili in quale quantità nella costruzione di protezione.</t>
  </si>
  <si>
    <t>Si deve allestire una lista (lampadine, tubi fluorescenti, starter, batterie, cinghie trapezoidali, guarnizioni, materassini filtranti, ecc.) in funzione delle priorità d’acquisizione (da acquisire continuamente, da acquisire solo al momento dell’approntamento). I fornitori dei pezzi di ricambio devono essere stabiliti preventivamente.</t>
  </si>
  <si>
    <t>Vedi esempio: ITM 2000 pagine 14-21 segg.</t>
  </si>
  <si>
    <t>Descrizione del difetto: manca una lista di controllo secondo le «Istruzioni POR parte 2» («Messa in POR»).</t>
  </si>
  <si>
    <t>L’impianto di protezione è stato messo in prontezza operativa ridotta (POR). Ciò significa che non è subito pronto per l’impiego. Secondo la lista di controllo «Messa in POR, parte 2» devono essere disponibili tutti i documenti che indicano quali misure sono state adottate per la messa in POR dell’impianto di protezione.</t>
  </si>
  <si>
    <t>Descrizione del difetto: per gli impianti di protezione completi mancano le «Istruzioni tecniche per la manutenzione 2000 (ITM 2000)».</t>
  </si>
  <si>
    <t>Per garantire una manutenzione a regola d’arte della costruzione di protezione, una copia delle ITM 2000 dev’essere disponibile sul posto.</t>
  </si>
  <si>
    <t>Descrizione del difetto: per gli impianti di protezione rimodernabili mancano le «Istruzioni tecniche dell’UFPC per la manutenzione degli impianti della protezione civile (ITM 1980)».</t>
  </si>
  <si>
    <t>Per garantire una manutenzione a regola d’arte dell’impianto di protezione, una copia delle ITM 1980 dev’essere disponibile sul posto.</t>
  </si>
  <si>
    <t>Liste di controllo per ‘l’approntamento e per i guasti di funzionamento degli impianti di protezione e dei rifugi</t>
  </si>
  <si>
    <t>Descrizione del difetto: manca una lista di controllo specifica alla costruzione di protezione per l’approntamento e la messa in esercizio in caso di conflitto armato.</t>
  </si>
  <si>
    <t>L’ente cantonale responsabile delle costruzioni di protezione decide se la lista di controllo specifica a questa costruzione di protezione (il MET nel caso degli impianti di protezione) dev’essere allestita ora o al più tardi dopo che il Consiglio federale avrà ordinato il potenziamento della protezione della popolazione.</t>
  </si>
  <si>
    <t>Descrizione del difetto: manca una lista di controllo specifica alla costruzione di protezione per l’approntamento e la messa in esercizio in caso di catastrofe o situazione d’emergenza.</t>
  </si>
  <si>
    <t>La lista di controllo specifica alla costruzione di protezione per l’approntamento e la messa in esercizio in caso di catastrofe o situazione d’emergenza elenca i lavori necessari (esercizio, riscaldamento e ventilazione, acqua e acque di scarico, ecc.). Questa lista deve essere allestita in collaborazione con l’ente cantonale responsabile delle costruzioni di protezione.</t>
  </si>
  <si>
    <t>Descrizione del difetto: mancano le liste di controllo per i guasti di funzionamento secondo il manuale per l’esercizio tecnico.</t>
  </si>
  <si>
    <t>Vi rientrano ad esempio (elenco non esaustivo):</t>
  </si>
  <si>
    <t>-        lista di controllo «Guasto al ventilatore d’immissione dell’aria»,</t>
  </si>
  <si>
    <t>-        lista di controllo «Guasto alla rete locale di distribuzione dell’acqua»,</t>
  </si>
  <si>
    <t>-        lista di controllo «Ristagno nella canalizzazione locale»,</t>
  </si>
  <si>
    <t>-        lista di controllo «Guasto alla pompa fecale»,</t>
  </si>
  <si>
    <t>-        lista di controllo «Guasto alla rete elettrica locale» e</t>
  </si>
  <si>
    <t>-        lista di controllo «Guasto al gruppo elettrogeno d’emergenza».</t>
  </si>
  <si>
    <t>Queste liste devono essere allestite in collaborazione con l’ente cantonale responsabile delle costruzioni di protezione.</t>
  </si>
  <si>
    <t>Ventilazione</t>
  </si>
  <si>
    <t>Documenti d’esercizio</t>
  </si>
  <si>
    <t>Schema d’esercizio</t>
  </si>
  <si>
    <t xml:space="preserve">Descrizione del difetto: lo schema d’esercizio «Ventilazione» (schema di principio con istruzioni per l’uso) non è affisso in modo permanente in un punto idoneo. </t>
  </si>
  <si>
    <t>Lo schema d’esercizio deve essere realizzato e affisso in modo permanente presso l’impianto di ventilazione (VA)</t>
  </si>
  <si>
    <t>Descrizione del difetto: in rifugi dove è installato o prescritto un impianto di ventilazione centrale o negli impianti di protezione, lo schema d’esercizio «Ventilazione» non corrisponde all’impianto presente nella costruzione.</t>
  </si>
  <si>
    <t>Lo schema d’esercizio deve essere completato, corretto o ridisegnato.</t>
  </si>
  <si>
    <t>Descrizione del difetto: in base allo schema/alle istruzioni non è possibile impostare i seguenti modi d’esercizio:</t>
  </si>
  <si>
    <t>-        funzionamento di manutenzione,</t>
  </si>
  <si>
    <t>-        funzionamento con aria di ricircolo,</t>
  </si>
  <si>
    <t>-        funzionamento senza filtri antigas,</t>
  </si>
  <si>
    <t>-        funzionamento con filtri antigas e</t>
  </si>
  <si>
    <t>-        funzionamento d’emergenza.</t>
  </si>
  <si>
    <t>Da controllare nei rifugi dove è prescritto o montato un impianto di ventilazione (VA) centrale (rifugi a partire da 800 posti protetti).</t>
  </si>
  <si>
    <t>Lo schema d’esercizio «Ventilazione» deve mostrare come impostare i vari tipi di funzionamento. La procedura da seguire deve essere concordata con l’ente cantonale responsabile delle costruzioni di protezione.</t>
  </si>
  <si>
    <t>Marcatura dei componenti in caso di VA centrali</t>
  </si>
  <si>
    <t>Descrizione del difetto: la numerazione e le posizioni delle ITM e dello schema d’esercizio non corrispondono alle marcature sui componenti.</t>
  </si>
  <si>
    <t>Le marcature devono essere corrette o completate.</t>
  </si>
  <si>
    <t>Descrizione del difetto: le marcature non sono applicate in modo permanente e da escludere qualsiasi possibilità di confusione.</t>
  </si>
  <si>
    <t>Le marcature (p. es. adesivi, targhette d’alluminio con catenella, ecc.) devono essere applicate in modo permanente nel punto previsto per essere inequivocabilmente associate al rispettivo componente. Grazie alle marcature, allo schema d’esercizio e alle istruzioni per l’uso, le componenti dell’impianto sono gestibili anche da personale non specializzato.</t>
  </si>
  <si>
    <t>Chiuse</t>
  </si>
  <si>
    <t>Cartelli indicatori e tempi di ricambio dell’aria</t>
  </si>
  <si>
    <t>Descrizione del difetto: nelle chiuse non è affisso in modo permanente un cartello con il tempo di spurgo della chiusa.</t>
  </si>
  <si>
    <t>Se il tempo di spurgo della chiusa (tempo necessario per 4 ricambi d’aria) non è chiaramente indicato nella documentazione dell’impianto, una ditta specializzata va incaricata di fornire il dato (con l’ausilio della misurazione della portata d’aria). Il tempo necessario per effettuare 4 ricambi d’aria in caso di funzionamento con filtro (senza aria di ricircolo) dev’essere affisso in modo permanente e ben leggibile all’interno della chiusa. La procedura da seguire deve essere concordata con l’ente cantonale responsabile delle costruzioni di protezione.</t>
  </si>
  <si>
    <t>Descrizione del difetto: per lo spurgo della chiusa occorrono più di 15 minuti.</t>
  </si>
  <si>
    <t>Si devono adottare delle misure secondo le Istruzioni tecniche per il rimodernamento degli impianti e dei rifugi speciali (ITR 1997 Impianti) atte a ridurre i tempi di spurgo della chiusa. Questo lavoro va affidato a una ditta specializzata e la procedura da seguire deve essere concordata con l’ente cantonale responsabile delle costruzioni di protezione.</t>
  </si>
  <si>
    <t>Chiusa separata verso la sala macchine</t>
  </si>
  <si>
    <t>Descrizione del difetto: nella chiusa della sala macchine non è affisso in modo permanente un cartello con il tempo di spurgo della chiusa.</t>
  </si>
  <si>
    <t>Se il tempo di spurgo della chiusa (tempo necessario per 4 ricambi d’aria) non è chiaramente indicato nella documentazione dell’impianto, ditta specializzata va incaricata di fornire il dato (con l’ausilio della misurazione della portata d’aria). Il tempo necessario per effettuare 4 ricambi d’aria in caso di funzionamento con filtro (senza aria di ricircolo) dev’essere affisso in modo permanente e ben leggibile all’interno della chiusa. La procedura da seguire deve essere concordata con l’ente cantonale responsabile delle costruzioni di protezione.</t>
  </si>
  <si>
    <t>Descrizione del difetto: manca un pezzo di tubo amovibile nel canale di scarico dell’aria.</t>
  </si>
  <si>
    <t>Si deve disporre il montaggio di questo tubo. La procedura da seguire deve essere concordata con l’ente cantonale responsabile delle costruzioni di protezione.</t>
  </si>
  <si>
    <t xml:space="preserve">Descrizione del difetto: mancano le istruzioni per l’uso e gli attrezzi necessari per il montaggio del pezzo di tubo amovibile del canale di scarico dell’aria. </t>
  </si>
  <si>
    <t>Le istruzioni per l’uso e gli attrezzi necessari per montare/smontare il pezzo di tubo amovibile del canale di scarico dell’aria devono essere depositati in modo permanente nella chiusa.</t>
  </si>
  <si>
    <t>Componenti dell’impianto di ventilazione</t>
  </si>
  <si>
    <t>Valvole (valvole di sovrappressione VSP / valvole antiesplosione VAE / valvole combinate VSP/VAE)</t>
  </si>
  <si>
    <t>Descrizione del difetto: l’accesso alle valvole per l’esecuzione del controllo non è garantito.</t>
  </si>
  <si>
    <t>Non è quindi stato possibile effettuare il controllo delle valvole. Il personale tecnico deve garantire l’accesso.</t>
  </si>
  <si>
    <t>Descrizione del difetto: non tutte le valvole sono disponibili e montate.</t>
  </si>
  <si>
    <t>Le valvole mancanti devono essere montate da una ditta specializzata.</t>
  </si>
  <si>
    <t>Se non tutte le valvole sono disponibili e montate, la costruzione di protezione non è pronta all’esercizio. La procedura da seguire deve essere concordata con l’ente cantonale responsabile delle costruzioni di protezione.</t>
  </si>
  <si>
    <t>Descrizione del difetto: le valvole non dispongono del contrassegno UFPP (BZS) (etichetta adesiva / targhetta) o di un’omologazione UFPP (BZS) valida.</t>
  </si>
  <si>
    <t>Le valvole non più ammesse sono elencate in una tabella nell’appendice 3 delle ITR 1997 Impianti.</t>
  </si>
  <si>
    <t>Le valvole devono essere sostituite. La procedura da seguire deve essere concordata con l’ente cantonale responsabile delle costruzioni di protezione.</t>
  </si>
  <si>
    <t>Descrizione del difetto: non tutte le valvole sono pulite e sottoposte a regolare manutenzione.</t>
  </si>
  <si>
    <t>Le aperture delle valvole devono essere controllate e si deve eseguire la manutenzione (ITM: controllo del funzionamento, libertà di movimento, sporcizia, residui di vernice, ecc.).</t>
  </si>
  <si>
    <t>Descrizione del difetto: le griglie di protezione delle valvole sono arrugginite o mancano.</t>
  </si>
  <si>
    <t>Le griglie arrugginite o mancanti devono essere sostituite o procurate e montate.</t>
  </si>
  <si>
    <t>Descrizione del difetto: nelle valvole che danno direttamente all’esterno mancano le piastre paraschegge.</t>
  </si>
  <si>
    <t>Le piastre paraschegge mancanti devono essere procurate e montate. Si devono utilizzare piastre paraschegge omologate UFPP (BZS).</t>
  </si>
  <si>
    <t>Descrizione del difetto: non tutte le valvole VAE, VAE/PF, VSP, VSP/VAE sono funzionanti (le VSP, VSP/VAE non si aprono in caso di sovrappressione).</t>
  </si>
  <si>
    <t>In presenza di un difetto ci si deve accordare con l’ente cantonale responsabile delle costruzioni di protezione su come procedere.</t>
  </si>
  <si>
    <t>Filtri antigas (GF)</t>
  </si>
  <si>
    <t>Descrizione del difetto: nella costruzione di protezione non sono presenti tutti i GF necessari.</t>
  </si>
  <si>
    <t>I GF mancanti devono essere procurati (solo GF con omologazione UFPP) e installati. I GF (fino a GF300) devono essere coperti con una guaina protettiva.</t>
  </si>
  <si>
    <t>Se mancano dei GF, la costruzione di protezione non è pronta all’esercizio. La procedura da seguire deve essere concordata con l’ente cantonale responsabile delle costruzioni di protezione.</t>
  </si>
  <si>
    <t>Descrizione del difetto: i GF non dispongono di un’omologazione UFPP (BZS) valida.</t>
  </si>
  <si>
    <t>I GF devono essere sostituiti. I GF non più ammessi sono elencati in una tabella nell’appendice 3 delle ITR 1997 Impianti.</t>
  </si>
  <si>
    <t>Descrizione del difetto: i piombi dei GF sono danneggiati o mancano.</t>
  </si>
  <si>
    <t>In presenza di piombi danneggiati o rimossi, si deve supporre che i filtri antigas siano stati aperti. D’intesa con l’ente cantonale responsabile delle costruzioni di protezione si deve quindi incaricare il fabbricante o una ditta specializzata (titolare dell’omologazione) di controllare i filtri (aumento del peso per assorbimento di umidità) e sostituirli se i valori prescritti vengono superati.</t>
  </si>
  <si>
    <t>Se i piombi dei GF sono danneggiati, la costruzione di protezione non è pronta all’esercizio.</t>
  </si>
  <si>
    <t>Descrizione del difetto: i GF sono molto arrugginiti o addirittura perforati dalla ruggine.</t>
  </si>
  <si>
    <t>I punti arrugginiti vanno trattati a regola d’arte. In presenza di perforazioni causati dalla ruggine o di altri danni importanti ci si deve accordare con l’ente cantonale responsabile delle costruzioni di protezione su come procedere.</t>
  </si>
  <si>
    <t xml:space="preserve">Se i GF sono molto arrugginiti o presentano addirittura perforazioni da ruggine, la costruzione di protezione non è pronta all’esercizio. </t>
  </si>
  <si>
    <t>Descrizione del difetto: i GF non sono imbullonati al pavimento.</t>
  </si>
  <si>
    <t>Si deve incaricare una ditta specializzata di eliminare il difetto.</t>
  </si>
  <si>
    <t>Descrizione del difetto: la direzione del flusso dell’aria del GF non corrisponde alla direzione del flusso dell’aria del sistema.</t>
  </si>
  <si>
    <t>Si deve capovolgere il GF. Questo difetto deve essere eliminato da una ditta specializzata.</t>
  </si>
  <si>
    <t>Descrizione del difetto: i tubi flessibili che collegano i GF (solo i GF 600) al sistema di distribuzione sono in cattivo stato (screpolati o friabili).</t>
  </si>
  <si>
    <t>I tubi flessibili devono essere trattati (con silicone o sego) o sostituiti.</t>
  </si>
  <si>
    <t>Descrizione del difetto: nella costruzione di protezione sono presenti GF di riserva.</t>
  </si>
  <si>
    <t>I GF di riserva presenti devono essere smaltiti correttamente oppure, se provvisti di omologazione UFPP (BZS), utilizzati in un’altra costruzione di protezione. La procedura da seguire deve essere concordata con l’ente cantonale responsabile delle costruzioni di protezione.</t>
  </si>
  <si>
    <t>Piccoli impianti di ventilazione (VA 40/75/150/300)</t>
  </si>
  <si>
    <t>Descrizione del difetto: l’accesso al VA non è garantito, non è pertanto possibile eseguire il controllo.</t>
  </si>
  <si>
    <t>L’accesso al VA deve sempre essere garantito affinché si possa eseguire il controllo. Si deve inoltre garantire l’azionamento tramite manovella.</t>
  </si>
  <si>
    <t>Descrizione del difetto: non tutti i VA sono presenti nella costruzione di protezione.</t>
  </si>
  <si>
    <t>I VA mancanti devono essere procurati e installati.Se mancano dei VA, la costruzione di protezione non è pronta all’esercizio. La procedura da seguire deve essere concordata con l’ente cantonale responsabile delle costruzioni di protezione.</t>
  </si>
  <si>
    <t>Descrizione del difetto: il VA non dispone di un’omologazione UFPP (BZS) valida.</t>
  </si>
  <si>
    <t>I VA non più ammessi sono elencati in una tabella nell’appendice 3 delle ITR 1997 Impianti.</t>
  </si>
  <si>
    <t>I VA che non dispongono di un’omologazione UFPP (BZS) valida devono essere sostituiti. La procedura da seguire deve essere concordata con l’ente cantonale responsabile delle costruzioni di protezione.</t>
  </si>
  <si>
    <t>Descrizione del difetto: mancano una tacca blu (aria fresca) e una tacca rossa (aria filtrata) sul debimetro.</t>
  </si>
  <si>
    <t>Si deve incaricare una ditta specializzata di eseguire le misurazioni necessarie e di contrassegnare il debimetro.</t>
  </si>
  <si>
    <t>Descrizione del difetto: la clappa a farfalla non si muove liberamente o è allentata.</t>
  </si>
  <si>
    <t>Questo difetto deve essere eliminato da una ditta specializzata.</t>
  </si>
  <si>
    <t>Descrizione del difetto: manca la manovella per il funzionamento d’emergenza.</t>
  </si>
  <si>
    <t>La manovella deve essere procurata presso il fabbricante.</t>
  </si>
  <si>
    <t>Descrizione del difetto: nei VA con interruttore remoto e accensione automatica e senza collare di protezione fisso (perno per l’azionamento manuale rientrante), manca il cappuccio di protezione dell’albero.</t>
  </si>
  <si>
    <t>Il cappuccio deve essere procurato e montato.</t>
  </si>
  <si>
    <t>Descrizione del difetto: i tubi flessibili sono danneggiati o non sottoposti a manutenzione (screpolati o friabili).</t>
  </si>
  <si>
    <t>Descrizione del difetto: i tubi flessibili non sono montati correttamente.</t>
  </si>
  <si>
    <t>Questo difetto può compromettere l’esercizio con aria filtrata. I tubi flessibili devono essere invertiti.</t>
  </si>
  <si>
    <t>Descrizione del difetto: il raccordo dei tubi flessibili è danneggiato o manca.</t>
  </si>
  <si>
    <t>Il raccordo deve essere sistemato o sostituito (da procurare presso il fabbricante del VA).</t>
  </si>
  <si>
    <t>Descrizione del difetto: il contenitore dell’acqua di condensazione è danneggiato o manca.</t>
  </si>
  <si>
    <t xml:space="preserve">Il contenitore dell’acqua di condensazione deve essere sostituito o procurato e montato nella posizione corretta secondo le istruzioni di montaggio (sospeso in posizione verticale). </t>
  </si>
  <si>
    <t>Descrizione del difetto: il contenitore dell’acqua di condensazione è bagnato o sporco.</t>
  </si>
  <si>
    <t>Il contenitore dell’acqua di condensazione deve essere svuotato e pulito a fondo oppure sostituito con uno nuovo.</t>
  </si>
  <si>
    <t>Descrizione del difetto: manca la griglia di protezione (griglia antitopi) nella condotta d’aspirazione della presa d’aria.</t>
  </si>
  <si>
    <t>La griglia antitopi va procurata e montata.</t>
  </si>
  <si>
    <t>Descrizione del difetto: la griglia di protezione (griglia antitopi) nella condotta d’aspirazione della presa d’aria è sporca, arrugginita o non può essere smontata.</t>
  </si>
  <si>
    <t>Si deve smontare, pulire e rimontare la griglia.</t>
  </si>
  <si>
    <t>Descrizione del difetto: nella presa d’aria del VA manca una VAE.</t>
  </si>
  <si>
    <t xml:space="preserve">La VAE mancante deve essere procurata (solo VAE con omologazione UFPP (BZS) e pressione di prova conforme alla costruzione di protezione). </t>
  </si>
  <si>
    <t>Se manca una VAE nella presa del VA, la costruzione di protezione non è pronta all’esercizio. La procedura da seguire deve essere concordata con l’ente cantonale responsabile delle costruzioni di protezione.</t>
  </si>
  <si>
    <t>Descrizione del difetto: il prefiltro è sporco o manca.</t>
  </si>
  <si>
    <t>Il prefiltro deve essere pulito, sostituito o procurato e montato.</t>
  </si>
  <si>
    <t>Descrizione del difetto: alcune condotte (di aspirazione o distribuzione dell’aria) sono danneggiate o mancano.</t>
  </si>
  <si>
    <t>Le condotte danneggiate devono essere riparate o sostituite, quelle mancanti procurate e montate.</t>
  </si>
  <si>
    <t>Descrizione del difetto: un VA non funziona.</t>
  </si>
  <si>
    <t>Il VA fuori uso deve essere riparato da una ditta specializzata (detentrice dell’omologazione) o sostituito se non è più possibile ripararlo.</t>
  </si>
  <si>
    <t>Se un VA non funziona, la costruzione di protezione non è pronta all’esercizio. La procedura da seguire deve essere concordata con l’ente cantonale responsabile delle costruzioni di protezione.</t>
  </si>
  <si>
    <t>Descrizione del difetto: il senso di rotazione dell’apparecchio non corrisponde alla marcatura.</t>
  </si>
  <si>
    <t>Questo deve essere corretto da un professionista.</t>
  </si>
  <si>
    <t>Descrizione del difetto: il motore è rumoroso.</t>
  </si>
  <si>
    <t>L’apparecchio deve essere controllato dal fabbricante o da una ditta specializzata (ossia dal titolare dell’omologazione).</t>
  </si>
  <si>
    <t xml:space="preserve">Descrizione del difetto: non è possibile eseguire il controllo del funzionamento d’emergenza. </t>
  </si>
  <si>
    <t>Se non è possibile eseguire il controllo del funzionamento d’emergenza, la costruzione di protezione non è pronta all’esercizio. La procedura da seguire deve essere concordata con l’ente cantonale responsabile delle costruzioni di protezione.</t>
  </si>
  <si>
    <t>Descrizione del difetto: nel funzionamento con filtro e nel funzionamento d’emergenza non è possibile raggiungere la sovrappressione minima di 50 Pa.</t>
  </si>
  <si>
    <t>In presenza di un difetto, si deve incaricare una ditta specializzata di controllare la ventilazione della costruzione di protezione e di ripararla se necessario.</t>
  </si>
  <si>
    <t>Se durante il funzionamento con filtro e il funzionamento d’emergenza non è possibile raggiungere la sovrappressione minima di 50 Pa, la costruzione di protezione non è pronta all’esercizio. La procedura da seguire deve essere concordata con l’ente cantonale responsabile delle costruzioni di protezione.</t>
  </si>
  <si>
    <t>Descrizione del difetto: nel funzionamento senza filtro viene superata la sovrappressione massima di 250 Pa.</t>
  </si>
  <si>
    <t>D’intesa con l’ente cantonale responsabile delle costruzioni di protezione si deve incaricare una ditta specializzata di controllare la ventilazione della costruzione di protezione e di ripararla se necessario.</t>
  </si>
  <si>
    <t>Descrizione del difetto: l’illuminazione d’emergenza sul VA non funziona o manca.</t>
  </si>
  <si>
    <t>Questo difetto deve essere eliminato dal fabbricante o da una ditta specializzata.</t>
  </si>
  <si>
    <t>Descrizione del difetto: il VA non è allacciato ’alla rete elettrica tramite cavo, spina e presa o tramite allacciamento diretto (in caso di protezione dagli impulsi elettromagnetici [protezione EMP]).</t>
  </si>
  <si>
    <t>Si deve incaricare una ditta specializzata di smontare la spina e allacciare il VA direttamente alla distribuzione EMP.</t>
  </si>
  <si>
    <t>Descrizione del difetto: il riscaldatore d’aria elettrico non funziona.</t>
  </si>
  <si>
    <t>Il riscaldatore d’aria elettrico deve essere riparato da un professionista o sostituito dal fornitore (titolare dell’omologazione).</t>
  </si>
  <si>
    <t>Descrizione del difetto: il riscaldatore d’aria elettrico non è collegato all’apparecchio di ventilazione tramite interblocco (*in rifugi di ospedali, case per anziani, case di cura e istituti realizzati dopo il 2012).</t>
  </si>
  <si>
    <t xml:space="preserve">Il riscaldatore d’aria elettrico può essere messo in funzione solo assieme al VA. Per questo motivo, il VA e il riscaldatore d’aria elettrico devono essere collegati direttamente alla rete elettrica. Il riscaldatore d’aria elettrico dev’essere dotato di interblocco attraverso il teleruttore dell’apparecchio di ventilazione VA.  </t>
  </si>
  <si>
    <t>Apparecchio di ventilazione centrale (VA 1200-9000)</t>
  </si>
  <si>
    <t>I VA non più ammessi devono essere sostituiti. La procedura da seguire deve essere concordata con l’ente cantonale responsabile delle costruzioni di protezione.</t>
  </si>
  <si>
    <t>Descrizione del difetto: il VA non funziona.</t>
  </si>
  <si>
    <t>Si deve incaricare una ditta specializzata (titolare dell’omologazione) di riparalo o di sostituirlo se non è più possibile ripararlo.</t>
  </si>
  <si>
    <t>Se il VA non funziona, la costruzione di protezione non è pronta all’esercizio. La procedura da seguire deve essere concordata con l’ente cantonale responsabile delle costruzioni di protezione.</t>
  </si>
  <si>
    <t>Descrizione del difetto: il VA non dispone di un dispositivo di azionamento a mano.</t>
  </si>
  <si>
    <t>Questo difetto (p. es. la mancanza di un fissaggio della manovella) deve essere eliminato in collaborazione con una ditta specializzata.</t>
  </si>
  <si>
    <t>Descrizione del difetto: il senso di rotazione del motore non è corretto.</t>
  </si>
  <si>
    <t>Si deve incaricare un professionista di correggere il difetto.</t>
  </si>
  <si>
    <t>Descrizione del difetto: mancano le cinghie trapezoidali per tutti i tipi di funzionamento.</t>
  </si>
  <si>
    <t>Si devono procurare le cinghie trapezoidali.</t>
  </si>
  <si>
    <t>Se mancano le cinghie trapezoidali per tutti i tipi di funzionamento, la costruzione di protezione non è pronta all’esercizio. La procedura da seguire deve essere concordata con l’ente cantonale responsabile delle costruzioni di protezione.</t>
  </si>
  <si>
    <t>Descrizione del difetto: mancano le cinghie trapezoidali di riserva per tutti i tipi di funzionamento.</t>
  </si>
  <si>
    <t>Le cinghie di riserva mancanti devono essere procurate e contrassegnate. Per ogni cinghia trapezoidale deve essere disponibile una cinghia di riserva corrispondente debitamente contrassegnata.</t>
  </si>
  <si>
    <t>Descrizione del difetto: il materassino filtrante per il funzionamento con aria di ricircolo manca o non è pulito.</t>
  </si>
  <si>
    <t>Il materassino filtrante per il funzionamento con aria di ricircolo deve essere pulito o sostituito.</t>
  </si>
  <si>
    <t>Descrizione del difetto: manca il materassino filtrante di riserva per il funzionamento con aria di ricircolo.</t>
  </si>
  <si>
    <t>Il materassino filtrante di riserva per il funzionamento con aria di ricircolo deve essere procurato.</t>
  </si>
  <si>
    <t>Descrizione del difetto: le VSP non si aprono (durante il funzionamento in sovrappressione).</t>
  </si>
  <si>
    <t>D’intesa con l’ente cantonale responsabile delle costruzioni di protezione, si deve incaricare una ditta specializzata di controllare la ventilazione della costruzione di protezione e di ripararla se necessario.</t>
  </si>
  <si>
    <t>Descrizione del difetto: nel funzionamento con filtro e nel funzionamento d’emergenza non viene raggiunta la sovrappressione minima di 50 Pa.</t>
  </si>
  <si>
    <t>Si deve incaricare una ditta specializzata di controllare la ventilazione della costruzione di protezione e di ripararla se necessario.</t>
  </si>
  <si>
    <t>Se non è possibile raggiungere la sovrappressione minima nel funzionamento con filtro e nel funzionamento d’emergenza, la costruzione di protezione non è pronta all’esercizio. La procedura da seguire deve essere concordata con l’ente cantonale responsabile delle costruzioni di protezione.</t>
  </si>
  <si>
    <t>Descrizione del difetto: la sovrappressione massima di 250 Pa ammessa nel funzionamento senza filtri viene superata.</t>
  </si>
  <si>
    <t>Descrizione del difetto: non è possibile eseguire il controllo del funzionamento d’emergenza.</t>
  </si>
  <si>
    <t>Descrizione del difetto: manca un dispositivo di protezione antigelo dell’elemento riscaldante elettrico (se esistente).</t>
  </si>
  <si>
    <t xml:space="preserve">Per evitare che in caso di basse temperature esterne l’acqua geli nel riscaldatore d’aria, il ventilatore d’immissione del VA viene disinserito da un dispositivo di protezione antigelo. </t>
  </si>
  <si>
    <t>Si deve incaricare una ditta specializzata di installare un comando del dispositivo di protezione antigelo secondo le ITO 1977, pag. 3.4-10.</t>
  </si>
  <si>
    <t>A tal fine si deve elaborare un progetto di rimodernamento in collaborazione con l’ente cantonale responsabile delle costruzioni di protezione da inoltrare per approvazione all’UFPP per la via di servizio.</t>
  </si>
  <si>
    <t>Descrizione del difetto: il comando della protezione antigelo non funziona.</t>
  </si>
  <si>
    <t>Per evitare che in caso di basse temperature esterne l’acqua geli nel riscaldatore d’aria, il ventilatore d’immissione viene disinserito da un dispositivo di protezione antigelo. Si deve incaricare una ditta specializzata di riparare il comando del dispositivo di protezione antigelo.</t>
  </si>
  <si>
    <t>Descrizione del difetto: il riscaldamento d’emergenza (secondo elemento riscaldante elettrico) non funziona.</t>
  </si>
  <si>
    <t>Si deve incaricare una ditta specializzata di ripararlo.</t>
  </si>
  <si>
    <t>Descrizione del difetto: il riscaldamento d’emergenza (calore residuo del motore diesel del gruppo elettrogeno d’emergenza) non funziona.</t>
  </si>
  <si>
    <t>Descrizione del difetto: il riscaldamento per l’utilizzo del riscaldamento normale in tempo di pace con acqua calda pompata (ACP) non funziona.</t>
  </si>
  <si>
    <t>Descrizione del difetto: appena prima dell’entrata nella costruzione di protezione manca la possibilità di chiudere la condotta di alimentazione del riscaldamento ACP.</t>
  </si>
  <si>
    <t>Si deve incaricare una ditta specializzata di installare un dispositivo di chiusura.</t>
  </si>
  <si>
    <t>Descrizione del difetto: è presente un dispositivo di raffreddamento non previsto per il gruppo elettrogeno d’emergenza.</t>
  </si>
  <si>
    <t>In tutte le costruzioni di protezione, gli impianti di refrigerazione (macchine e torri di raffreddamento, compresi i corrispondenti sistemi di comando elettrici), devono essere smontati, sempre che non vengano utilizzati per i gruppi elettrogeni d’emergenza. Se ’non viene più utilizzato come sistema di riscaldamento, il sistema esistente di distribuzione dell’acqua fredda con apparecchi ad induzione può essere messo fuori servizio e anch’esso smontato. In presenza di un difetto ci si deve accordare con l’ente cantonale responsabile delle costruzioni di protezione su come procedere.</t>
  </si>
  <si>
    <t>Condotte dell’aria / Clappe ermetiche ai gas / Dischi ciechi / Collegamenti flessibili</t>
  </si>
  <si>
    <t>Descrizione del difetto: le condotte dell’aria fresca, dell’aria filtrata, dell’aria immessa e dell’aria espulsa sono incomplete o danneggiate.</t>
  </si>
  <si>
    <t>Le condotte dell’aria corrispondenti devono essere completate o riparate da una ditta specializzata.</t>
  </si>
  <si>
    <t>Descrizione del difetto: non tutte le condotte dell’aria fresca, dell’aria filtrata, dell’aria immessa e dell’aria espulsa sono fissate in modo resistente agli urti.</t>
  </si>
  <si>
    <t>Le condotte dell’aria corrispondenti devono essere fissate secondo le «IT resistenza agli urti» da una ditta specializzata.</t>
  </si>
  <si>
    <t>Descrizione del difetto: non sono indicate le posizioni di base delle clappe di regolazione per le condotte di immissione e di espulsione dell’aria.</t>
  </si>
  <si>
    <t xml:space="preserve">La posizione delle clappe (APERTA / CHIUSA) nelle condotte dell’aria immessa, risp. dell’aria evacuata dev’essere visibile. Si consiglia di segnare le posizioni di base con un pennarello indelebile o un altro metodo idoneo. </t>
  </si>
  <si>
    <t>Descrizione del difetto: le clappe ermetiche ai gas / i dischi ciechi (dispositivi stagni) mancano o non funzionano.</t>
  </si>
  <si>
    <t>Le clappe ermetiche ai gas / i dischi ciechi devono essere procurati o sopposti a manutenzione (ITM: controllo del funzionamento, libertà di movimento, residui di vernice, ecc.).</t>
  </si>
  <si>
    <t>Descrizione del difetto: le clappe ermetiche ai gasi / i dischi ciechi (dispositivi stagni) non dispongono di un’omologazione UFPP (BZS) valida.</t>
  </si>
  <si>
    <t>Le clappe ermetiche ai gasi / i dischi ciechi che non sono più ammessi devono essere sostituiti. La procedura da seguire deve essere concordata con l’ente cantonale responsabile delle costruzioni di protezione n.</t>
  </si>
  <si>
    <t>Descrizione del difetto: i raccordi flessibili dei tubi o dei canali sono screpolati o friabili.</t>
  </si>
  <si>
    <t xml:space="preserve">I raccordi flessibili devono essere trattati (con silicone o sego) o sostituiti. </t>
  </si>
  <si>
    <t>Prefiltri (cestelli e materassini filtranti)</t>
  </si>
  <si>
    <t>Descrizione del difetto: mancano i prefiltri (cestelli per filtri rotondi, supporto per filtro piatto).</t>
  </si>
  <si>
    <t>I prefiltri mancanti devono essere procurati, compresi i materassini filtranti e un set di materassini filtranti di riserva (solo prodotti con omologazione UFPP (BZS) valida).</t>
  </si>
  <si>
    <t>Descrizione del difetto: il prefiltro non dispone di un’omologazione UFPP (BZS) valida.</t>
  </si>
  <si>
    <t>I prefiltri che non sono più ammessi devono essere sostituiti. La procedura da seguire deve essere concordata con l’ente cantonale responsabile delle costruzioni di protezione.</t>
  </si>
  <si>
    <t>Descrizione del difetto: i materassini dei prefiltri (nei filtri rotondi o piatti) mancano o non sono puliti.</t>
  </si>
  <si>
    <t>I materassini dei prefiltri sporchi devono essere puliti (sbattuti o puliti con l’aspirapolvere) oppure sostituiti. Per proteggersi dalla polvere, è consigliabile indossare una mascherina mentre si esegue la pulizia.</t>
  </si>
  <si>
    <t>Raccomandazione: i prefiltri rotondi devono essere smontati, imballati in sacchetti di plastica e immagazzinati. Al posto dei prefiltri, per il funzionamento di manutenzione si devono inserire sacchetti filtranti (vedi IMT pag. 5-22-24).</t>
  </si>
  <si>
    <t>Descrizione del difetto: mancano i materassini di riserva per i prefiltri rotondi o piatti.</t>
  </si>
  <si>
    <t>Si devono procurare i materassini di riserva necessari.</t>
  </si>
  <si>
    <t>Descrizione del difetto: i sacchetti filtranti disponibili per il funzionamento di manutenzione non sono puliti.</t>
  </si>
  <si>
    <t>I sacchetti filtranti sporchi devono essere puliti o sostituiti.</t>
  </si>
  <si>
    <t>Apparecchi di misurazione (portata d’aria e sovrappressione)</t>
  </si>
  <si>
    <t>Descrizione del difetto: manca il debimetro per il funzionamento con e/o senza filtri.</t>
  </si>
  <si>
    <t>Si deve incaricare una ditta specializzata di montare i debimetri mancanti e di eseguire le necessarie misurazioni.</t>
  </si>
  <si>
    <t>Descrizione del difetto: il debimetro non funziona.</t>
  </si>
  <si>
    <t>Il debimetro deve essere sostituito da una ditta specializzata con un prodotto normalmente ottenibile in commercio.</t>
  </si>
  <si>
    <t>Descrizione del difetto: sul debimetro mancano le tacche rossa e blu per il funzionamento con e senza filtri.</t>
  </si>
  <si>
    <t>Si deve incaricare una ditta specializzata di eseguire le necessarie misurazioni e di contrassegnare il debimetro (tacca rossa e tacca blu).</t>
  </si>
  <si>
    <t>Descrizione del difetto: manca un debimetro per il funzionamento con ricircolo dell’aria.</t>
  </si>
  <si>
    <t>Si deve incaricare una ditta specializzata di montare il debimetro.</t>
  </si>
  <si>
    <t>Descrizione del difetto: manca un manometro per misurare la sovrappressione all’interno dei locali.</t>
  </si>
  <si>
    <t>Si deve incaricare una ditta specializzata di montare il manometro mancante e di eseguire le necessarie misurazioni.</t>
  </si>
  <si>
    <t>Descrizione del difetto: le condotte necessarie per la misurazione (tramite manometro) della pressione esterna (condotte che conducono verso l’esterno) e della pressione interna (condotte che conducono al soggiorno) non sono montate correttamente.</t>
  </si>
  <si>
    <t xml:space="preserve">Le condotte per la misurazione della pressione esterna devono condurre alla presa d’aria (con una distanza sufficiente dalla condotta d’aspirazione della ventilazione/gruppo elettrogeno) o direttamente all’esterno. Se il manometro continua a indicare una sovrappressione errata o nessuna sovrappressione, si deve controllare se sul lato posteriore c’è un altro punto di raccordo che deve essere chiuso ermeticamente. </t>
  </si>
  <si>
    <t>Descrizione del difetto: a ventilazione spenta non tutti gli apparecchi di misurazione indicano “0”.</t>
  </si>
  <si>
    <t>Quando la ventilazione è spenta e le porte sono aperte, gli apparecchi di misurazione devono indicare "0" (se non è il caso vanno regolati). Le valvole di chiusura (se presenti) non utilizzate devono essere chiuse. Si deve prestare maggiore attenzione alla manutenzione degli apparecchi di misurazione.</t>
  </si>
  <si>
    <t>Descrizione del difetto: gli apparecchi di misurazione non sono orizzontali o manca liquido di misurazione.</t>
  </si>
  <si>
    <t>Gli apparecchi di misurazione devono essere montati in posizione orizzontale. Se necessario rabboccare i manometri a tubo inclinato con l’apposito liquido. Si raccomanda di inserire le seguenti posizioni nella LM:</t>
  </si>
  <si>
    <t>-        c’è il liquido nei manometri a tubo inclinato?</t>
  </si>
  <si>
    <t>-        gli apparecchi di misurazione sono montati in posizione orizzontale?</t>
  </si>
  <si>
    <t>-        gli apparecchi di misurazione sono regolati su "0"?</t>
  </si>
  <si>
    <t>Ventilatore d’espulsione</t>
  </si>
  <si>
    <t>Descrizione del difetto: i ventilatori d’espulsione integrati nella costruzione non funzionano.</t>
  </si>
  <si>
    <t>Descrizione del difetto: i ventilatori d’espulsione non sono collegati agli apparecchi di ventilazione tramite un interblocco elettrico previsto per questo tipo di costruzione di protezione (esercizio solo con VA in funzione).</t>
  </si>
  <si>
    <t>I motori del ventilatore d’espulsione non sono interbloccati elettricamente con quello dell’apparecchio di ventilazione (vedi ITO, pag. 3.4-11). Il ventilatore d’espulsione viene comandato manualmente (sul QS1). Esso deve essere interbloccato attraverso il teleruttore dell’impianto di ventilazione per evitare, in caso di disinserimento di quest’ultimo, ogni rischio di sottopressione ’nella costruzione di protezione. L’installazione corretta di questo interblocco ’va affidata a una ditta specializzata.</t>
  </si>
  <si>
    <t>Descrizione del difetto: il senso di rotazione del ventilatore d’espulsione non è corretto.</t>
  </si>
  <si>
    <t>Descrizione del difetto: mancano cinghie trapezoidali di riserva.</t>
  </si>
  <si>
    <t>Le cinghie trapezoidali mancanti devono essere procurate e contrassegnate. Per ogni cinghia trapezoidale deve essere disponibile una cinghia di riserva corrispondente debitamente contrassegnata.</t>
  </si>
  <si>
    <t xml:space="preserve">Clima </t>
  </si>
  <si>
    <t xml:space="preserve">Umidità dell’aria </t>
  </si>
  <si>
    <t>Per evitare danni dovuti all’umidità nelle costruzioni di protezione, a pag. 3.22.1 delle ITO si statuisce che l’umidità relativa dell’aria dev’essere tenuta costantemente al di sotto del 65%. Si devono quindi montare degli igrometri o degli apparecchi di misurazione elettronici (registratori di dati) e tenere delle tabelle per registrare l’umidità relativa e la temperatura su tutto l’arco dell’anno (giusta le ITM 2000, pag. 3-10).</t>
  </si>
  <si>
    <t>Descrizione del difetto: nella costruzione di protezione non sono stati montati abbastanza igrometri.</t>
  </si>
  <si>
    <t>Di conseguenza è impossibile valutare in modo affidabile l’umidità dell’aria. Si devono procurare degli igrometri adeguati (incl. tabelle), ad esempio stazioni di misurazione. Questi sono ottenibili anche presso i fabbricanti di deumidificatori.</t>
  </si>
  <si>
    <t>Descrizione del difetto: le tabelle con i risultati delle misurazioni dell’umidità dell’aria non sono aggiornate e tenute su tutto l’arco dell’anno.</t>
  </si>
  <si>
    <t>Non è quindi possibile valutare in modo affidabile le condizioni climatiche su tutto l’arco dell’anno. Queste devono essere rilevate ad esempio nell’ambito del giro di controllo mensile ed aggiornate regolarmente nelle tabelle.</t>
  </si>
  <si>
    <t>Descrizione del difetto: non è possibile mantenere l’umidità dell’aria costantemente sotto il 65%.</t>
  </si>
  <si>
    <t xml:space="preserve">Per evitare di oltrepassare il valore limite del 65% (ITO 1977, cap. 3.22.1; ITM 2000, cap. 3.9), si devono adottare le misure del caso (impostare la ventilazione su funzionamento di manutenzione ventilazione o funzionamento con aria di ricircolo, ridurre l’apporto di aria fresca, mettere in funzione dei deumidificatori, riscaldare, ecc.). </t>
  </si>
  <si>
    <t>Si deve inoltre controllare che non ci sia acqua stagnante nella presa d’aria (PA) o nel cunicolo d’evasione (CE).</t>
  </si>
  <si>
    <t>Se nonostante una ventilazione corretta e la chiusura dei coperchi blindati non fosse possibile mantenere l’umidità dell’aria costantemente sotto il 65%, si deve procurare un numero sufficiente di deumidificatori.</t>
  </si>
  <si>
    <t>Descrizione del difetto: gli igrometri non vengono sottoposti a manutenzione e tarati regolarmente.</t>
  </si>
  <si>
    <t>Gli igrometri devono essere rigenerati e tarati almeno due volte all’anno. Si deve inserire una relativa posizione nella LM.</t>
  </si>
  <si>
    <t>Descrizione del difetto: mancano i documenti che indicano come regolare la ventilazione e posizionare le porte per garantire un funzionamento di manutenzione regolamentare ed efficiente.</t>
  </si>
  <si>
    <t>Quando non viene utilizzata, la costruzione di protezione deve essere messa in funzionamento di manutenzione. Per questo è importante che le impostazioni dei componenti più importanti (interruttori, clappe, porte, temporizzatori, deumidificatori, ecc.) siano chiaramente definite e documentate. Si deve indicare in modo chiaro e facilmente comprensibile presso l’uscita come impostare questi componenti prima di lasciare la costruzione di protezione.</t>
  </si>
  <si>
    <t>Si deve allestire la lista di controllo per la manutenzione e affiggerla in modo permanente sul QS1 nel locale ventilazione. Vedi esempio a pag. 2-8 ITM.</t>
  </si>
  <si>
    <t>Su ogni porta dev’essere affissa una targa con la scritta (verde) «Porta APERTA durante il funzionamento di manutenzione», (gialla) «Porta CHIUSA durante il funzionamento di manutenzione» o (rossa) «Porta CHIUSA A CHIAVE durante il funzionamento di manutenzione» (vedi ITM 2000, pag. 3-14).</t>
  </si>
  <si>
    <t>Descrizione del difetto: non sono presenti deumidificatori funzionanti.</t>
  </si>
  <si>
    <t>Il numero di deumidificatori nelle costruzioni di protezione è regolamentato nelle Istruzioni dell’Ufficio federale della protezione della popolazione concernenti il versamento delle spese suppletive riconosciute per il rinnovamento dei deumidificatori elettrici negli impianti di protezione del 15 dicembre 2014. L’Ufficio federale della protezione della popolazione finanzia il numero minimo richiesto di deumidificatori nelle costruzioni di protezione. Se nonostante l’adozione di queste misure l’umidità relativa dell’aria non scende sotto il 65%, secondo queste istruzioni si devono richiedere deumidificatori supplementari. La procedura da seguire deve essere concordata con l’ente cantonale responsabile delle costruzioni di protezione.</t>
  </si>
  <si>
    <t>Costruzione</t>
  </si>
  <si>
    <t>Installazioni e opere successive estranee alla costruzione di protezione inizialmente approvata</t>
  </si>
  <si>
    <t>Descrizione del difetto: per le modifiche successive non sono disponibili le autorizzazioni dell’ufficio cantonale responsabile della protezione civile.</t>
  </si>
  <si>
    <t>Per non compromettere la sua funzione protettiva, non è consentito apportare modifiche alla costruzione di protezione (p. es. aggiunta di pareti divisorie o installazione di scaldacqua) che non siano preventivamente state approvate. Le relative domande concernenti gli impianti di protezione sono da inoltrare all’UFPP (per la via di servizio tramite il Cantone), mentre quelle relative ai rifugi all’ente cantonale responsabile delle costruzioni di protezione.</t>
  </si>
  <si>
    <t>Descrizione del difetto: mancano un piano e le istruzioni affisse in modo permanente in loco relative allo smantellamento delle installazioni e delle opere successive estranee alla costruzione di protezione approvata e al ripristino della sua funzione originaria.</t>
  </si>
  <si>
    <t>Deve essere elaborato un piano che descrive come ripristinare la funzione originaria della costruzione di protezione (tempo, personale e materiale necessari).</t>
  </si>
  <si>
    <t>Le piccole modifiche che non compromettono la funzione protettiva della costruzione di protezione e che sono reversibili in poco tempo devono essere documentate indicando come ripristinare la situazione originaria. Al momento non occorre adottare ulteriori misure.</t>
  </si>
  <si>
    <t>Descrizione del difetto: per fare posto a installazioni utilizzate in tempo di pace, sono stati smontati sistemi tecnici della costruzione di protezione (chiusure, impianto di riscaldamento, impianto di ventilazione, impianti sanitari, impianto elettrico o singole componenti degli stessi).</t>
  </si>
  <si>
    <t xml:space="preserve">Per questo motivo ’la costruzione di protezione non è più utilizzabile nella sua funzione prevista e non è pronta all’esercizio. I sistemi tecnici dell’impianto di protezione (chiusure, impianti di riscaldamento, ventilazione, sanitari ed elettrici) devono essere immediatamente rimontati. </t>
  </si>
  <si>
    <t>Se a causa di modifiche strutturali l’involucro di protezione non è più ermetico, la costruzione di protezione non è pronta all’esercizio. La funzione protettiva deve essere immediatamente ripristinata.</t>
  </si>
  <si>
    <t>La procedura da seguire deve essere concordata con l’ente cantonale responsabile delle costruzioni di protezione.</t>
  </si>
  <si>
    <t xml:space="preserve">Descrizione del difetto: è evidente la presenza di rivestimenti di pavimenti, pareti e/o solette a rischio d’incendio. Valgono le norme e le direttive antincendio AICAA. </t>
  </si>
  <si>
    <t>Questi rivestimenti rappresentano un rischio d’incendio e un pericolo per le persone. Le prescrizioni antincendio AICAA (norma e direttive) devono essere scrupolosamente rispettate. A tal fine si deve consultare un esperto antincendio. Se non è possibile rispettare le prescrizioni, i rivestimenti devono essere rimossi.</t>
  </si>
  <si>
    <t>Descrizione del difetto: nella costruzione di protezione sono presenti condotte di vapore, gas, olio combustibile o condotte per altre sostanze pericolose.</t>
  </si>
  <si>
    <t>Le condotte di vapore, gas o olio combustibile, come pure condotte per altre sostanze pericolose sono vietate nelle costruzioni di protezione e devono essere rimosse. La procedura da seguire deve essere concordata con l’ente cantonale responsabile delle costruzioni di protezione.</t>
  </si>
  <si>
    <t>Descrizione del difetto: l’isolamento termico applicato in un secondo tempo sull’involucro della costruzione di protezione non è smontabile.</t>
  </si>
  <si>
    <t>A causa di questo difetto, in caso di occupazione della costruzione di protezione risulterebbe difficile espellere il calore. La costruzione di protezione deve quindi essere esaminata dall’ente cantonale responsabile delle costruzioni di protezione in merito all’espulsione del calore.</t>
  </si>
  <si>
    <t>Descrizione del difetto: le installazioni e le opere successive estranee alla costruzione di protezione non sono smontabili o non sono montate in modo resistente agli urti.</t>
  </si>
  <si>
    <t>In tal caso la sicurezza delle persone non è più garantita. Il difetto deve essere eliminato. La procedura da seguire deve essere concordata con l’ente cantonale responsabile delle costruzioni di protezione.</t>
  </si>
  <si>
    <t>Le installazioni e le opere estranee alla costruzione di protezione devono essere smontabili in modo da poter essere rimosse dalla costruzione di protezione in caso di occupazione, oppure, nel caso di condotte dell’acqua, condotte della ventilazione, canali per cavi, installazioni e opere fisse, fissate in modo resistente agli urti.</t>
  </si>
  <si>
    <t>Descrizione del difetto: prima dell’entrata nell’involucro della costruzione di protezione manca la possibilità di chiudere le condotte estranee alla costruzione di protezione.</t>
  </si>
  <si>
    <t xml:space="preserve">Le condotte (acqua fredda, acqua calda, ricircolo dell’acqua calda) che non sono previste per la costruzione di protezione devono essere dotate di una saracinesca prima dell’entrata nella costruzione di protezione. Se mancano le saracinesche si è in presenza di un difetto che deve essere immediatamente eliminato. Si deve quindi incaricare una ditta specializzata di montare le saracinesche appena prima dell’entrata nella costruzione di protezione/dell’attraversamento dell’involucro di protezione (se ciò non fosse possibile, appena dopo l’entrata nella costruzione di protezione). </t>
  </si>
  <si>
    <t>Piano sinottico e designazione dei locali</t>
  </si>
  <si>
    <t xml:space="preserve">Descrizione del difetto: manca un piano sinottico della costruzione di protezione affisso in modo permanente. </t>
  </si>
  <si>
    <t>Nella costruzione di protezione dev’essere affisso un piano sinottico alla parete (vedi ITO, cap. 2.95.2). Il piano dev’essere fissato su una lastra e affisso nell’impianto.</t>
  </si>
  <si>
    <t>Nei PC e negli IAP il piano viene affisso a una parete libera nel soggiorno, negli osp prot e nei CSP nella zona triage / accettazione / disinfezione.</t>
  </si>
  <si>
    <t>Descrizione del difetto: Mancano le designazioni dei locali corrispondenti al piano sinottico affisse in modo permanente.</t>
  </si>
  <si>
    <t>I locali devono essere contrassegnati esattamente come indicato nel piano sinottico. Per i dettagli vedi le ITO, cap. 2.95.1.</t>
  </si>
  <si>
    <t>Estintori (*obbligatori nei rifugi dove è prescritto o è stato installato un gruppo elettrogeno d’emergenza)</t>
  </si>
  <si>
    <t>Descrizione del difetto: non sono presenti estintori nella costruzione di protezione.</t>
  </si>
  <si>
    <t>Gli estintori portatili necessari devono essere procurati (conformemente alla lista d’omologazione UFPP) e montati con i rispettivi supporti in modo da resistere agli urti. Se mancano, ci si deve accordare con l’ente cantonale responsabile delle costruzioni di protezione su come procedere.</t>
  </si>
  <si>
    <t>Descrizione del difetto: gli estintori non sono stati sottoposti a manutenzione e non sono piombati in modo regolamentare.</t>
  </si>
  <si>
    <t>Per gli estintori portatili fa stato la periodicità di manutenzione indicata dal produttore. Secondo una prassi pluriennale sperimentata, l’associazione svizzera dei mezzi di spegnimento (Löschgeräte-Verband Schweiz, LGVS) consiglia di continuare ad affidare la manutenzione degli estintori portatili a una ditta specializzata ogni tre anni.</t>
  </si>
  <si>
    <t>Descrizione del difetto: gli estintori presenti non sono del tipo giusto.</t>
  </si>
  <si>
    <t>Occorre montare, in modo che resistano agli urti, tipi di estintori portatili prescritti con i rispettivi supporti murali omologati (vedi le Istruzioni dell’UFPP concernenti l’equipaggiamento degli impianti di protezione con estintori portatili, loro sostituzione e manutenzione).</t>
  </si>
  <si>
    <t>Descrizione del difetto: non ci sono abbastanza estintori montati in modo resistente agli urti.</t>
  </si>
  <si>
    <t>Gli estintori portatili necessari devono essere procurati (conformemente alla lista d’omologazione UFPP) e montati con i rispettivi supporti murali (pure omologati) in modo da resistere agli urti. Vedi le Istruzioni dell’UFPP concernenti l’equipaggiamento degli impianti di protezione con estintori portatili, loro sostituzione e manutenzione. La procedura da seguire deve essere concordata con l’ente cantonale responsabile delle costruzioni di protezione.</t>
  </si>
  <si>
    <t>Descrizione del difetto: gli estintori non sono montati nel posto giusto.</t>
  </si>
  <si>
    <t>Occorre montare, in modo che resistano agli urti, tipi di estintori portatili prescritti con i rispettivi supporti murali omologati (vedi le Istruzioni dell’UFPP concernenti l’equipaggiamento degli impianti di protezione con estintori portatili, loro sostituzione e manutenzione). Nell’allegato alle istruzioni è specificato quanti e quali estintori portatili occorrono e dove devono essere montati. La procedura da seguire deve essere concordata con l’ente cantonale responsabile delle costruzioni di protezione.</t>
  </si>
  <si>
    <t>Involucro della costruzione di protezione, accessi, opere esterne, dintorni</t>
  </si>
  <si>
    <t>Involucro della costruzione di protezione</t>
  </si>
  <si>
    <t>Descrizione del difetto: l’involucro della costruzione di protezione è danneggiato o non ermetico.</t>
  </si>
  <si>
    <t>Se viene ad esempio individuata una crepa con infiltrazioni d’acqua nell’involucro di protezione, ci si deve accordare con l’ente cantonale delle costruzioni di protezione su come procedere.</t>
  </si>
  <si>
    <t>Descrizione del difetto: l’involucro di protezione presenta crepe larghe più di 2 mm senza infiltrazione d’acqua.</t>
  </si>
  <si>
    <t xml:space="preserve">D’intesa con uno specialista edile vanno applicati dei sigilli in gesso per sorvegliare l’evoluzione delle crepe. Si deve allestire una prova a futura memoria con la loro posizione (il locale nonché la superficie interessata [soffitto/parete/pavimento]) da inserire nella documentazione della costruzione di protezione. In presenza di crepe, ci si deve accordare con l’ente cantonale delle costruzioni di protezione su come procedere. </t>
  </si>
  <si>
    <t>Descrizione del difetto: non tutti gli attraversamenti dell’involucro di protezione sono ermetici ai gas e resistenti alla pressione come prescritto dall’UFPP.</t>
  </si>
  <si>
    <t>Aperture di diametro inferiore ai 60 mm devono essere sigillate a regola d’arte con un sigillante omologato UFPP (BZS). Aperture di diametro superiore ai 60 mm devono essere sigillate con attraversamenti per cavi e tubi a tenuta stagna ai gas e alla pressione omologati o con piastre d’acciaio. La procedura da seguire deve essere concordata con l’ente cantonale responsabile delle costruzioni di protezione.</t>
  </si>
  <si>
    <t>Descrizione del difetto: i danni esistenti non sono riparati (le scagliature non sono aggiustate, l’armatura scoperta non è trattata).</t>
  </si>
  <si>
    <t>I ferri d’armatura scoperti devono essere trattati da una ditta specializzata e le scagliature riprofilate.</t>
  </si>
  <si>
    <t>Descrizione del difetto: non tutti gli attraversamenti tra il locale ventilazione e il locale soggiorno sono ermetici ai gas (paratia tagliafuoco).</t>
  </si>
  <si>
    <t>Questi attraversamenti devono essere resi ermetici da una ditta specializzata.</t>
  </si>
  <si>
    <t>Descrizione del difetto: le pareti e/o le solette sono intaccate da muffa.</t>
  </si>
  <si>
    <t>Si deve provvedere affinché l’umidità relativa dell’aria nei locali non superi il 65%. Di regola si incarica una ditta specializzata in risanamenti da muffe. La procedura da seguire deve essere concordata con l’ente cantonale responsabile delle costruzioni di protezione.</t>
  </si>
  <si>
    <t>Uscite di sicurezza (US) e cunicoli d’evasione (CE)</t>
  </si>
  <si>
    <t>Descrizione del difetto: l’accesso ai pozzi d’uscita per effettuare la manutenzione non è garantito.</t>
  </si>
  <si>
    <t xml:space="preserve">L’accesso ai pozzi deve essere garantito. </t>
  </si>
  <si>
    <t>Le uscite di sicurezza (US) devono avere un’apertura di almeno 0.60 m x 0.80 m. I cunicoli d’evasione (CE) devono avere un’apertura di almeno 0.60 m x 0.60 m.</t>
  </si>
  <si>
    <t>Il profilo metallico avvitato sui bordi dell’apertura la rimpicciolisce su entrambi i lati di 0.10 m. Deve quindi essere concepito in maniera da poter essere facilmente rimosso in caso di occupazione del rifugio.</t>
  </si>
  <si>
    <t>L’isolazione esterna rimpicciolisce l’apertura di 0.10 m e deve essere adattata in modo tale che l’apertura raggiunga le dimensioni prescritte.</t>
  </si>
  <si>
    <t>L’elemento del pozzo luce (altezza min. 1 m) deve essere smontato e sostituito da un elemento più grande, in modo che l’apertura raggiunga almeno le dimensioni prescritte.</t>
  </si>
  <si>
    <t>Se l’accesso ai pozzi d’uscita non è sufficientemente garantito, ci si deve accordare con l’ente cantonale responsabile delle costruzioni di protezione su come procedere.</t>
  </si>
  <si>
    <t>Descrizione del difetto: lo spigolo inferiore dell’architrave dell’apertura del coperchio blindato (CB) non si trova ad almeno 35 cm sotto terra.</t>
  </si>
  <si>
    <t>L’architrave dell’apertura del coperchio blindato (CB) deve trovarsi almeno 35 cm sotto terra (protezione dalle radiazioni e dalle schegge).</t>
  </si>
  <si>
    <t>Il pozzo dell’uscita di sicurezza deve essere innalzato e il terreno circostante adattato di conseguenza.</t>
  </si>
  <si>
    <t>In presenza di un difetto di questo tipo, ci si deve accordare con l’ente cantonale responsabile delle costruzioni di protezione su come procedere.</t>
  </si>
  <si>
    <t>Descrizione del difetto: lo spigolo superiore dei pozzi d’uscita non è adattato all’altezza del terreno circostante.</t>
  </si>
  <si>
    <t>Lo spigolo superiore dei pozzi delle uscite di sicurezza e dei cunicoli d’evasione deve raggiungere l’altezza del terreno, in caso contrario deve essere innalzato almeno fino a filo del terreno.</t>
  </si>
  <si>
    <t>Descrizione del difetto: le coperture dei pozzi (coperchi, griglie) non sono assicurate.</t>
  </si>
  <si>
    <t>Le griglie di sicurezza delle uscite d’emergenza, rispettivamente dei pozzi d’uscita dei cunicoli d’evasione devono essere fissate in modo da non poter essere aperte esternamente da persone non autorizzate (per ragioni di responsabilità civile). Il fissaggio deve poter essere smontato dall’interno.</t>
  </si>
  <si>
    <t>Il pozzetto delle uscite di sicurezza deve essere chiuso con una griglia facile da smontare, quello dei cunicoli d’evasione con un coperchio forato o una griglia disponibili sul mercato (apertura della luce totale min. 0.60 m2). La copertura dei pozzetti deve soddisfare le esigenze dell’uso in tempo di pace (resistente al calpestio ed ev. al transito di veicoli, sicurezza contro le cadute).</t>
  </si>
  <si>
    <t>Descrizione del difetto: a partire da un’altezza del pozzo di ≥ 1.5 fino a ≤ 4.5 m, nella parte più stretta del pozzo non sono presenti né una scala né staffe di risalita funzionali.</t>
  </si>
  <si>
    <t>A partire da 1.50 m d’altezza, il pozzo dev’essere munito di staffe o di scale di risalita (ITRP), che devono essere montate alla parete del pozzo stesso. Non possono terminare sul lato conico dell’uscita.</t>
  </si>
  <si>
    <t>Descrizione del difetto: il pozzo dell’uscita di sicurezza con un’altezza di &lt; 4.5 m non corrisponde alle dimensioni minime di 60 cm x 80 cm.</t>
  </si>
  <si>
    <t>Descrizione del difetto: il pozzo dell’uscita di sicurezza con un’altezza di ≥ 4.5 m non corrisponde alle dimensioni minime di 1.3 m x 0.8 m o non dispone di un pianerottolo di sicurezza con un passaggio di &gt; 60 cm x 80 cm.</t>
  </si>
  <si>
    <t>A partire da 4.50 m d’altezza, il pozzo dev’essere munito di pianerottoli intermedi alternati lateralmente. In loro assenza, sono prescritte scalette di risalita con gabbia di protezione (gabbia raccomandata da un’altezza di 3.00 m).</t>
  </si>
  <si>
    <t>Occorre installare dei dispositivi d’accesso adeguati e montati fissi in tutta la costruzione, rispettando le pertinenti prescrizioni SUVA.</t>
  </si>
  <si>
    <t>Descrizione del difetto: il drenaggio dell’acqua manca o non funziona.</t>
  </si>
  <si>
    <t>Se il drenaggio dell’acqua manca o non funziona, sussiste il pericolo di allagamento. Per scongiurare questo pericolo, lo scarico dell’acqua nelle uscite di sicurezza e nei cunicoli d’evasione deve essere munito di griglia per assicurarne la funzionalità a lungo termine.</t>
  </si>
  <si>
    <t>Descrizione del difetto: i pozzi e i CE sono danneggiati.</t>
  </si>
  <si>
    <t>I pozzi e i CE devono essere riparati.</t>
  </si>
  <si>
    <t>Descrizione del difetto: le US / i CE non sono praticabili.</t>
  </si>
  <si>
    <t>In vista della manutenzione o di un’occupazione, le US e i CE devono essere sistemati affinché siano praticabili.</t>
  </si>
  <si>
    <t>Descrizione del difetto: la copertura del terreno dei CE non raggiunge il minimo di 30 cm.</t>
  </si>
  <si>
    <t>Il cunicolo d’evasione deve essere interrato almeno 0.30 m. La copertura e il pozzo di uscita del cunicolo d’evasione devono essere innalzati di conseguenza.</t>
  </si>
  <si>
    <t>Protezione degli accessi contro le macerie</t>
  </si>
  <si>
    <t>Descrizione del difetto: manca un’uscita di sicurezza (US/CE) fuori dalla zona macerie H/2 (prescritta per rifugi a partire da 14 posti protetti) oppure, nelle aree densamente popolate, mancano più US/CE all’interno della zona macerie.</t>
  </si>
  <si>
    <t xml:space="preserve">La protezione contro le macerie delle uscite d’emergenza o dei pozzi d’uscita dei cunicoli d’evasione deve essere garantita (protezione contro le macerie = distanza minima corrispondente a ½ altezza della gronda della facciata dell’edificio sovrastante o vicino). </t>
  </si>
  <si>
    <t>Descrizione del difetto: manca un accesso protetto contro le macerie.</t>
  </si>
  <si>
    <t>Almeno un accesso deve essere dotato di protezione contro le macerie (protezione contro le macerie = distanza minima corrispondente a ½ altezza della gronda della facciata dell’edificio sovrastante o vicino).</t>
  </si>
  <si>
    <t>Prese e scarichi d’aria (PA/SA)</t>
  </si>
  <si>
    <t>Descrizione del difetto: l’accesso per la manutenzione delle PA non è garantito oppure la sezione dell’apertura è ostruita.</t>
  </si>
  <si>
    <t xml:space="preserve">L’accesso va tenuto libero (l’apertura del pozzo non può essere chiusa, coperta da vegetazione, ecc.). </t>
  </si>
  <si>
    <t>Descrizione del difetto: l’accesso per la manutenzione degli SA non è garantito oppure la sezione dell’apertura è ostruita.</t>
  </si>
  <si>
    <t xml:space="preserve">Le griglie delle prese e degli scarichi d’aria devono essere assicurate in modo che non possano essere aperte da persone non autorizzate. In caso contrario, il proprietario può incorrere in conseguenze di responsabilità civile. </t>
  </si>
  <si>
    <t>Descrizione del difetto: le PA non sono protette contro le macerie.</t>
  </si>
  <si>
    <t xml:space="preserve">La protezione delle prese d’aria contro le macerie deve essere garantita (protezione contro le macerie = distanza minima corrispondente a ½ altezza della gronda della facciata dell’edificio sovrastante o vicino). </t>
  </si>
  <si>
    <t>Se le PA non sono protette contro le macerie ci si deve accordare con l’ente cantonale responsabile delle costruzioni di protezione su come procedere.</t>
  </si>
  <si>
    <t>Descrizione del difetto: gli SA non sono protetti contro le macerie.</t>
  </si>
  <si>
    <t xml:space="preserve">La protezione degli scarichi d’aria contro le macerie deve essere garantita (protezione contro le macerie = distanza minima corrispondente a ½ altezza della gronda della facciata dell’edificio sovrastante o vicino). </t>
  </si>
  <si>
    <t xml:space="preserve">Se le SA non sono protette dalle macerie, ci si deve accordare con l’ente cantonale responsabile delle costruzioni di protezione su come procedere. </t>
  </si>
  <si>
    <t>Descrizione del difetto: la distanza tra PA e SA non corrisponde alla distanza minima necessaria per la direzione prevalente del vento (di regola da 6 a 10 m).</t>
  </si>
  <si>
    <t>Descrizione del difetto: nelle PA mancano le scalette di risalita e/o gli ausili per l’accesso.</t>
  </si>
  <si>
    <t>A partire da 1.50 m d’altezza, il pozzo dev’essere munito di staffe o di scale di risalita, che devono essere montate alla parete del pozzo stesso. Non devono terminare sul lato conico dell’uscita.</t>
  </si>
  <si>
    <t>Descrizione del difetto: negli SA mancano le scalette di risalita e/o gli ausili per l’accesso.</t>
  </si>
  <si>
    <t>Descrizione del difetto: le prese e gli scarichi d’aria con un’altezza &gt; 4.5 m non dispongono di un pianerottolo di sicurezza con un passaggio di &gt; 60 cm x 80 cm o una relativa protezione per la schiena (gabbia di protezione).</t>
  </si>
  <si>
    <t xml:space="preserve">A partire da 4.50 m d’altezza, il pozzo dev’essere munito di pianerottoli intermedi alternati lateralmente. In loro mancanza, sono prescritte scalette di risalita con gabbia di protezione (gabbia raccomandata da un’altezza di 3.00 m). </t>
  </si>
  <si>
    <t xml:space="preserve">Occorre installare dei dispositivi d’accesso adeguati e montati fissi in tutta la costruzione, rispettando le pertinenti prescrizioni SUVA.  </t>
  </si>
  <si>
    <t>Se il drenaggio dell’acqua della costruzione di protezione manca o non funziona, sussiste il pericolo di allagamento. Per garantire il drenaggio dell’acqua dalla costruzione di protezione a lungo termine e scongiurare il pericolo di allagamento, lo scarico dell’acqua all’interno della costruzione deve essere munito di griglia di scarico.</t>
  </si>
  <si>
    <t>Sicurezza di ringhiere e parapetti</t>
  </si>
  <si>
    <t xml:space="preserve">Descrizione del difetto: le ringhiere e i parapetti presenti presso le entrate non proteggono dalle cadute dall’alto. </t>
  </si>
  <si>
    <t>Le ringhiere e i parapetti devono essere conformi alle direttive in materia. In presenza di un difetto si deve coinvolgere l’esperto della sicurezza del Comune.</t>
  </si>
  <si>
    <t>Chiusure</t>
  </si>
  <si>
    <t>Porte blindate (PB), coperchi blindati (CB), porte a pressione (PP), portoni blindati (POB)</t>
  </si>
  <si>
    <t>Descrizione del difetto: le chiusure non sono accessibili.</t>
  </si>
  <si>
    <t xml:space="preserve">Le barriere architettoniche devono essere eliminate oppure eseguite in modo che si possano smontare per permettere di chiudere le chiusure durante gli interventi di manutenzione e i controlli periodici (prove di sovrappressione).  </t>
  </si>
  <si>
    <t>Descrizione del difetto: mancano alcune chiusure.</t>
  </si>
  <si>
    <t>Se mancano delle chiusure, la costruzione di protezione non è pronta all’esercizio. La procedura da seguire deve essere concordata con l’ente cantonale responsabile delle costruzioni di protezione.</t>
  </si>
  <si>
    <t>Descrizione del difetto: le chiusure non possono venir aperte o chiuse.</t>
  </si>
  <si>
    <t>Deve essere possibile aprire e chiudere completamente le chiusure in modo da permettere l’esecuzione dei lavori di manutenzione e dei controlli periodici (prove di sovrappressione). Le porte estranee alla protezione civile ad esempio devono essere montate in modo che si possano chiudere completamente le chiusure oppure devono essere smontate prima del controllo.</t>
  </si>
  <si>
    <t>Se non è possibile aprire e chiudere completamente le chiusure, la costruzione di protezione non è pronta all’esercizio. La procedura da seguire deve essere concordata con l’ente cantonale responsabile delle costruzioni di protezione.</t>
  </si>
  <si>
    <t>Descrizione del difetto: le cerniere presentano crepe e/o non si muovono liberamente.</t>
  </si>
  <si>
    <t>Questo difetto deve essere eliminato dal fabbricante.</t>
  </si>
  <si>
    <t>Descrizione del difetto: i perni delle cerniere non sono assicurati in alto e in basso con uno spinotto o un cordolo di saldatura.</t>
  </si>
  <si>
    <t>I perni delle cerniere devono essere assicurati in alto e in basso con uno spinotto o un cordolo di saldatura.</t>
  </si>
  <si>
    <t>Descrizione del difetto: i nippli di ingrassaggio sui telai delle chiusure mancano o sono pitturati.</t>
  </si>
  <si>
    <t>I nippli di ingrassaggio mancanti sulle PT, i CB, le PP e i POC devono essere sostituiti da una ditta specializzata.</t>
  </si>
  <si>
    <t>Descrizione del difetto: le chiusure presentano ruggine.</t>
  </si>
  <si>
    <t>Le chiusure devono essere trattate a regola d’arte.</t>
  </si>
  <si>
    <t>Descrizione del difetto: alcune leve di chiusura mancano o non sono montate.</t>
  </si>
  <si>
    <t xml:space="preserve">Acquistare le leve di chiusura mancanti dal fabbricante e montare correttamente quelle montate male. </t>
  </si>
  <si>
    <t>Descrizione del difetto: le leve delle chiusure non sono regolate correttamente (non si chiudono bene).</t>
  </si>
  <si>
    <t>Il gioco della leva deve essere regolato in modo tale da evitare che giri da sola.</t>
  </si>
  <si>
    <t>Il gioco tra la leva di chiusura esterna e quella interna misurato sul perimetro non deve superare i 2.5 cm. I bulloni devono essere serrati, il meccanismo dev’essere ingrassato e scorrevole.</t>
  </si>
  <si>
    <t>Descrizione del difetto: mancano alcune guarnizioni di gomma sulle chiusure.</t>
  </si>
  <si>
    <t>Le guarnizioni mancanti devono essere inserite o procurate.</t>
  </si>
  <si>
    <t>Descrizione del difetto: le guarnizioni di gomma sono danneggiate, schiacciate, sporche, pitturate oppure secche e screpolate.</t>
  </si>
  <si>
    <t>Le guarnizioni di gomma friabili, indurite, screpolate o danneggiate devono essere sostituite.</t>
  </si>
  <si>
    <t>Descrizione del difetto: le chiusure non sono ermetiche.</t>
  </si>
  <si>
    <t xml:space="preserve">Si devono controllare i seguenti punti: </t>
  </si>
  <si>
    <t>-        tutte le guarnizioni in gomma sono inserite (controllare la resistenza nella scanalatura),</t>
  </si>
  <si>
    <t>-        le guarnizioni di gomma non sono danneggiate (screpolature, parti rotte),</t>
  </si>
  <si>
    <t>-        le guarnizioni di gomma sono elastiche (non indurite o friabili),</t>
  </si>
  <si>
    <t>-        le guarnizioni di gomma sono pulite (niente vernice sulla gomma) e</t>
  </si>
  <si>
    <t>-        chiudere le chiusure e controllare la loro ermeticità (test della luce).</t>
  </si>
  <si>
    <t xml:space="preserve">In presenza di spiragli (p. es. a causa di chiusure sformate) applicare delle lastre di ferro per ripristinare l’ermeticità. Lastre già applicate in precedenza potrebbero non essere state saldate/incollate correttamente. In tal caso vanno sistemate. Le misure volte al ripristino dell’ermeticità devono essere eseguite da una ditta specializzata. </t>
  </si>
  <si>
    <t xml:space="preserve">Se malgrado l’adozione di queste misure non è possibile rendere ermetiche le chiusure, ci si deve accordare con l’ente cantonale responsabile delle costruzioni di protezione su come procedere.  </t>
  </si>
  <si>
    <t>Descrizione del difetto: manca almeno un dispositivo di autoliberazione completo e funzionante.</t>
  </si>
  <si>
    <t xml:space="preserve">Si devono procurare i dispositivi di autoliberazione mancanti. Sul lato interno della PB più interna di ogni zona d’entrata (ev. anche nelle immediate vicinanze, tuttavia sempre all’interno della costruzione di protezione) dev’essere montato un dispositivo di autoliberazione. In ogni costruzione di protezione deve esserci almeno un dispositivo di autoliberazione completo e funzionante. </t>
  </si>
  <si>
    <t xml:space="preserve">Si devono procurare le parti mancanti. Il dispositivo dev’essere piombato. </t>
  </si>
  <si>
    <t xml:space="preserve">Il funzionamento del dispositivo di autoliberazione (tubo quadro, spina, dado e chiave) va verificato. </t>
  </si>
  <si>
    <t>Descrizione del difetto: manca la maniglia amovibile per aprire il coperchio blindato dall’esterno.</t>
  </si>
  <si>
    <t xml:space="preserve">Le maniglie amovibili mancanti devono essere acquistate presso il fabbricante e riposte nel luogo previsto. Se il ceppo della leva di chiusura del CB è munito di un foro per riporre la maniglia amovibile, questa va inserita direttamente nel ceppo, altrimenti nelle immediate vicinanze del CB.   </t>
  </si>
  <si>
    <t>Descrizione del difetto: manca il tappo per chiudere il tubo trm integrato nel CB (se esistente: fabbricato, tipo) o è difficile da togliere.</t>
  </si>
  <si>
    <t>Il tappo va procurato o reso più scorrevole.</t>
  </si>
  <si>
    <t>Descrizione del difetto: nelle costruzioni di protezione realizzate dopo il 1° gennaio 1974 mancano degli spinotti di sicurezza.</t>
  </si>
  <si>
    <t>Si devono procurare gli spinotti mancanti.</t>
  </si>
  <si>
    <t>Descrizione del difetto: non è possibile smontare la finestra della cantina nel CB.</t>
  </si>
  <si>
    <t xml:space="preserve">Gli elementi delle finestre della cantina previsti per il tempo di pace devono essere facili da smontare. Se ciò non fosse è il caso, occorre correggere la situazione. </t>
  </si>
  <si>
    <t>Chiusure supplementari («porte rosse») / porte di collegamento</t>
  </si>
  <si>
    <t>Descrizione del difetto: entrate o collegamenti supplementari tra due costruzioni di protezione utilizzati in tempo di pace non si possono chiudere con una PB o un CB.</t>
  </si>
  <si>
    <t>Le chiusure supplementari (porte blindate o coperchi blindati) che si trovano tra la zona protetta e la zona non protetta (protezione antigas e contro la sovrappressione) e vengono utilizzate solamente per scopi estranei alla protezione civile, sono chiamate «porte rosse» e in caso d’occupazione devono assolutamente rimanere chiuse a chiave.</t>
  </si>
  <si>
    <t xml:space="preserve">Se delle entrate o dei collegamenti supplementari tra due costruzioni di protezione utilizzati in tempo di pace non si possono chiudere con una PB o un CB, la costruzione di protezione non è pronta all’esercizio. In tal caso ci si deve accordare con l’ente cantonale responsabile delle costruzioni di protezione su come procedere. </t>
  </si>
  <si>
    <t>Descrizione del difetto: chiusure supplementari tra il settore protetto e quello non protetto per l’utilizzo in tempo di pace non sono contrassegnate in modo permanente con la scritta «Porta rossa, chiusa in caso di occupazione».</t>
  </si>
  <si>
    <t>Le chiusure supplementari devono essere contrassegnate in modo permanente. Si devono affiggere dei cartelli con la scritta «Porta rossa, chiusa in caso di occupazione» sui due lati della chiusura.</t>
  </si>
  <si>
    <t>Descrizione del difetto: porte di collegamento tra costruzioni di protezione non sono contrassegnate in modo permanente con la scritta «In caso di occupazione questa porta deve essere chiusa».</t>
  </si>
  <si>
    <t>Si devono affiggere in modo permanente i cartelli con la scritta «In caso di occupazione questa porta deve essere chiusa».</t>
  </si>
  <si>
    <t>Descrizione del difetto: le chiusure supplementari non sono dotate di meccanismo di chiusura speciale.</t>
  </si>
  <si>
    <t>Le chiusure supplementari devono essere munite di un meccanismo di chiusura speciale onde evitare che non possano più essere aperte né dall’interno né dall’esterno. Si deve procurare e montare un meccanismo di chiusura funzionale.</t>
  </si>
  <si>
    <t>Complemento per PB con soglia amovibile</t>
  </si>
  <si>
    <t>Descrizione del difetto: manca la soglia amovibile.</t>
  </si>
  <si>
    <t>Si deve procurare un modello di soglia omologato UFPP (BZS).</t>
  </si>
  <si>
    <t>Se manca la soglia amovibile, la costruzione di protezione non è pronta all’esercizio. La procedura da seguire deve essere concordata con l’ente cantonale responsabile delle costruzioni di protezione.</t>
  </si>
  <si>
    <t>Descrizione del difetto: la soglia amovibile non è depositata vicino alla PB o montata sulla PB.</t>
  </si>
  <si>
    <t>Una volta smontata, la soglia amovibile deve poter essere fissata sulla porta o depositata nelle sue immediate vicinanze. Si deve predisporre un supporto a tal fine.</t>
  </si>
  <si>
    <t>Descrizione del difetto: mancano gli attrezzi per la soglia amovibile.</t>
  </si>
  <si>
    <t>Gli attrezzi devono essere acquistati presso una ditta specializzata e montati nelle vicinanze della porta.</t>
  </si>
  <si>
    <t>Descrizione del difetto: non è possibile montare la soglia amovibile in modo fisso.</t>
  </si>
  <si>
    <t>Parete blindata scorrevole (PBS)</t>
  </si>
  <si>
    <t>Descrizione del difetto: manca l’armadio degli attrezzi.</t>
  </si>
  <si>
    <t>Si deve procurare un armadio degli attrezzi dotato del materiale necessario per l’esercizio della parte blindata scorrevole. Vi rientrano:</t>
  </si>
  <si>
    <t>·        Verricello 3 t con leva,</t>
  </si>
  <si>
    <t>·        Fune d’acciaio del verricello 3 t con aspo,</t>
  </si>
  <si>
    <t>·        2 grilli,</t>
  </si>
  <si>
    <t>·        Dispositivo di sicurezza (spranga metallica per il bloccaggio della parete blindata scorrevole),</t>
  </si>
  <si>
    <t>·        Istruzioni per l’uso (parete blindata scorrevole, attrezzi, ev. smontaggio del portone usato in tempo di pace),</t>
  </si>
  <si>
    <t>·        Attrezzi (previsti dal fabbricante) e</t>
  </si>
  <si>
    <t>·        Puleggia di rinvio (facoltativa).</t>
  </si>
  <si>
    <t>Descrizione del difetto: l’armadio degli attrezzi non è chiuso a chiave e/o manca la chiave.</t>
  </si>
  <si>
    <t>Si deve procurare una chiave o sostituire la serratura. La chiave deve essere contrassegnata e riposta in un luogo idoneo all’interno del rifugio.</t>
  </si>
  <si>
    <t>Descrizione del difetto: mancano le istruzioni per l’uso.</t>
  </si>
  <si>
    <t>Le istruzioni per l’uso mancanti (parete blindata scorrevole, attrezzi, ev. smontaggio del portone usato in tempo di pace) devono essere procurate e conservate nell’armadio metallico previsto a tale scopo.</t>
  </si>
  <si>
    <t>Descrizione del difetto: gli attrezzi necessari non sono al completo o mancano.</t>
  </si>
  <si>
    <t>Gli attrezzi (previsti dal fabbricante) mancanti devono essere procurati e conservati nell’armadio metallico previsto a tale scopo.</t>
  </si>
  <si>
    <t>Descrizione del difetto: gli attrezzi necessari sono in cattivo stato.</t>
  </si>
  <si>
    <t>Gli attrezzi (previsti dal fabbricante) in cattivo stato devono essere sostituiti e conservati nell’armadio metallico previsto a tale scopo.</t>
  </si>
  <si>
    <t>Descrizione del difetto: manca la leva del verricello 3 t.</t>
  </si>
  <si>
    <t>La leva del verricello 3 t deve esser procurata e conservata nell’armadio metallico previsto a tale scopo.</t>
  </si>
  <si>
    <t>Descrizione del difetto: manca la fune d’acciaio del verricello 3 t, incluso l’aspo.</t>
  </si>
  <si>
    <t>La fune d’acciaio del verricello 3 t e l’aspo devono essere procurati e conservati nell’armadio metallico previsto a tale scopo.</t>
  </si>
  <si>
    <t>Descrizione del difetto: è evidente che il verricello non è conforme alle prescrizioni di sicurezza del fabbricante.</t>
  </si>
  <si>
    <t>Se non è conforme alle prescrizioni di sicurezza, il verricello deve essere controllato dal fabbricante. La frequenza del controllo si basa sulle indicazioni del fabbricante (di regola 8-10 anni). Il controllo del fabbricante è documentato con una marca di prova sull’involucro. Inoltre, il verricello e la fune d’acciaio controllati vengono piombati. Fintanto che la piombatura è intatta, il controllo periodico non è necessario. Quando viene tolta la piombatura, si deve annotare la data della messa in esercizio sull’involucro del verricello. L’intervallo di controllo parte da questa data. Se nessuna data è indicata sull’involucro, fa stato la data della marca di prova.</t>
  </si>
  <si>
    <t>Descrizione del difetto: il verricello non funziona.</t>
  </si>
  <si>
    <t>I verricelli non funzionanti devono essere controllati e riparati o sostituiti dal fabbricante.</t>
  </si>
  <si>
    <t>Descrizione del difetto: non ci sono abbastanza grilli.</t>
  </si>
  <si>
    <t>Nell’armadio metallico previsto a tale scopo si devono conservare due grilli. Si devono procurare i grilli mancanti.</t>
  </si>
  <si>
    <t>Descrizione del difetto: manca il dispositivo di sicurezza (spranga metallica per bloccare la parete blindata scorrevole).</t>
  </si>
  <si>
    <t>I dispositivi di sicurezza mancanti devono essere procurati e conservati nell’armadio metallico previsto a tale scopo.</t>
  </si>
  <si>
    <t>Descrizione del difetto: le coperture delle guarnizioni, le lamiere carrabili o le loro viti di fissaggio sono in cattivo stato.</t>
  </si>
  <si>
    <t>In presenza di un difetto, la parete blindata scorrevole deve essere sottoposta a un controllo e a una manutenzione generale secondo le ITM e le indicazioni del fabbricante. Si devono controllare le coperture delle guarnizioni, le lamiere carrabili e le loro viti di fissaggio.</t>
  </si>
  <si>
    <t>Descrizione del difetto: le guarnizioni di gomma e di metallo non sono state sottoposte a manutenzione.</t>
  </si>
  <si>
    <t>In presenza di un difetto, la parete blindata scorrevole deve essere sottoposta a un controllo e a una manutenzione generale secondo le ITM e le indicazioni del fabbricante. Si devono controllare le guarnizioni.</t>
  </si>
  <si>
    <t>Descrizione del difetto: le guide di scorrimento presentano ruggine.</t>
  </si>
  <si>
    <t>In presenza di un difetto, la parete blindata scorrevole deve essere sottoposta a un controllo e a una manutenzione generale secondo le ITM e le indicazioni del fabbricante. Si deve accertare se sottoporre le guide di scorrimento a un trattamento antiruggine.</t>
  </si>
  <si>
    <t>Descrizione del difetto: la PBS presenta ruggine.</t>
  </si>
  <si>
    <t xml:space="preserve">In presenza di un difetto, la parete blindata scorrevole deve essere sottoposta a un controllo e a una manutenzione generale secondo le ITM e le indicazioni del fabbricante. Si deve accertare se sottoporre la PBS a un trattamento antiruggine. </t>
  </si>
  <si>
    <t>Descrizione del difetto: la scanalatura della PBS è sporca.</t>
  </si>
  <si>
    <t>In presenza di un difetto, la parete blindata scorrevole deve essere sottoposta a un controllo e a una manutenzione generale secondo le ITM e le indicazioni del fabbricante. Si deve controllare lo stato generale di pulizia.</t>
  </si>
  <si>
    <t>Descrizione del difetto: il drenaggio della scanalatura manca o non funziona.</t>
  </si>
  <si>
    <t>In presenza di un difetto, la parete blindata scorrevole deve essere sottoposta a un controllo e a una manutenzione generale secondo le ITM e le indicazioni del fabbricante. Si deve ripristinare il drenaggio.</t>
  </si>
  <si>
    <t>Descrizione del difetto: la manutenzione della PBS non è stata eseguita con la necessaria regolarità.</t>
  </si>
  <si>
    <t>La manutenzione deve essere eseguita regolarmente secondo le ITM.</t>
  </si>
  <si>
    <t>Descrizione del difetto: la PBS non si chiude completamente o non chiude ermeticamente.</t>
  </si>
  <si>
    <t>La PBS deve essere sistemata da una ditta specializzata.</t>
  </si>
  <si>
    <t>Se la PBS non si chiude completamente o non chiude ermeticamente, la costruzione di protezione non è pronta all’esercizio. La procedura da seguire deve essere concordata con l’ente cantonale responsabile delle costruzioni di protezione.</t>
  </si>
  <si>
    <t>Equipaggiamento</t>
  </si>
  <si>
    <t>Letti</t>
  </si>
  <si>
    <t xml:space="preserve">Descrizione del difetto: in rifugi realizzati dopo il 1° gennaio 1987 o in impianti di protezione non sono presenti tutti i letti necessari. </t>
  </si>
  <si>
    <t>Si devono procurare i letti mancanti (con omologazione UFPP/BZS). Nei rifugi i letti devono essere montati o almeno contrassegnati e immagazzinati. Negli impianti di protezione di regola i letti devono essere montati (secondo le istruzioni del fabbricante).</t>
  </si>
  <si>
    <t>Descrizione del difetto: non sono presenti tutti i letti del servizio sanitario necessari (compresi i lift per letti necessari). Questi sono richiesti solo neirifugi di ospedali, case per anziani, case di cura e istituti costruiti prima del 2012.</t>
  </si>
  <si>
    <t>Si devono procurare i letti (con omologazione UFPP/BZS) del servizio sanitario mancanti (compresi i lift per letti necessari) devono essere procurati. Nei rifugi i letti devono essere montati o contrassegnati e immagazzinati. Negli impianti di protezione di regola i letti devono essere montati (secondo le istruzioni del fornitore).</t>
  </si>
  <si>
    <t>Descrizione del difetto: mancano le istruzioni di montaggio e/o le viti/gli attrezzi per il montaggio delle pareti divisorie tra i letti, dove previste.</t>
  </si>
  <si>
    <t>Si devono procurare i componenti mancanti presso un fabbricante.</t>
  </si>
  <si>
    <t>Latrine a secco</t>
  </si>
  <si>
    <t>Descrizione del difetto: nei rifugi realizzati dopo il 1° gennaio 1987 e negli impianti di protezione mancano le latrine a secco necessarie.</t>
  </si>
  <si>
    <t>Si devono procurare le latrine a secco mancanti.</t>
  </si>
  <si>
    <t>Descrizione del difetto: nei rifugi a partire da 30 posti protetti realizzati dopo il 1° gennaio 1987 e negli impianti di protezione non è disponibile o non è montato un numero sufficiente di cabine per latrine.</t>
  </si>
  <si>
    <t>Nei rifugi con 31-100 posti protetti devono esserci due cabine per latrine, nei rifugi con 101-200 posti protetti tre cabine per latrine. Queste devono essere montate e si possono utilizzare come deposito per l’equipaggiamento del rifugio.</t>
  </si>
  <si>
    <t>Descrizione del difetto: non è presente un numero sufficiente di lavabi a canale o orinatoi a canale fissi o mobili.</t>
  </si>
  <si>
    <t>Si devono procurare le installazioni mancanti.</t>
  </si>
  <si>
    <t>Approntamento della costruzione di protezione</t>
  </si>
  <si>
    <t>Descrizione del difetto: il rifugio non può essere sgomberato e approntato per l’occupazione nel giro di 5 giorni / l’impianto di protezione non può essere messo in esercizio da subito senza mezzi ausiliari speciali.</t>
  </si>
  <si>
    <t>Le istruzioni di smontaggio, gli ausili e gli attrezzi necessari per l’approntamento devono essere conservati all’interno o nelle vicinanze del rifugio.</t>
  </si>
  <si>
    <t>Descrizione del difetto: in caso di catastrofe o situazione d’emergenza, la costruzione di protezione non può essere messa in esercizio in qualsiasi momento (nel caso dei rifugi, questo vale solo per quelli pubblici previsti come alloggi d’emergenza).</t>
  </si>
  <si>
    <t>Impianto rivelatore di gas (locale degli attrezzi IAP)</t>
  </si>
  <si>
    <t>Costruzione senza impianto rivelatore di gas</t>
  </si>
  <si>
    <t>Descrizione del difetto: manca un cartello di pericolo indicante il divieto di immagazzinare liquidi infiammabili.</t>
  </si>
  <si>
    <t>Nel locale degli attrezzi è vietato depositare liquidi infiammabili. All’entrata del locale si deve quindi affiggere in modo ben visibile un cartello con la dicitura: «Divieto di depositare liquidi infiammabili in questo locale».</t>
  </si>
  <si>
    <t>Descrizione del difetto: sono stati immagazzinati liquidi infiammabili o apparecchi con il serbatoio del carburante pieno.</t>
  </si>
  <si>
    <t xml:space="preserve">Se nel locale degli attrezzi sono immagazzinati liquidi infiammabili (carburanti, macchine e apparecchi con il serbatoio pieno, altri liquidi infiammabili), questi vanno (quale misura d’urgenza) immediatamente spostati all’esterno della struttura. È inoltre vietato utilizzare apparecchi elettrici (deumidificatori, stufette, ecc.) e prese al di sotto di 1 m di altezza dal pavimento. Se è presente un apparecchio di ventilazione VA 150, i tubi flessibili devono essere collegati tra loro e piombati, affinché l’apporto di aria fresca sia garantito in qualsiasi momento. Nel locale degli attrezzi si può rinunciare a montare un filtro antigas. </t>
  </si>
  <si>
    <t>Se in futuro dovesse essere necessario immagazzinare liquidi infiammabili o apparecchi con il serbatoio pieno per garantire la capacità d’intervento della protezione civile, ci si deve accordare con l’ente cantonale responsabile delle costruzioni di protezione su come procedere.</t>
  </si>
  <si>
    <t>In tal caso si deve inoltrare per la via di servizio all’UFPP un progetto per il montaggio a posteriori di un impianto rivelatore di gas. Le pertinenti istruzioni dell’UFPP devono essere rispettate.</t>
  </si>
  <si>
    <t>Costruzione con impianto rivelatore di gas</t>
  </si>
  <si>
    <t>Descrizione del difetto: manca un cartello di pericolo adeguato al tipo di ventilazione con le istruzioni sul comportamento da adottare in caso di allarme.</t>
  </si>
  <si>
    <t>Un cartello con le misure da adottare in caso d’allarme dev’essere affisso in modo duraturo e ben visibile presso l’accesso al locale degli attrezzi. Deve riportare indicazioni precise su come procedere in caso d’allarme. Le istruzioni di comportamento devono essere ben leggibili e comprendere informazioni come nome e numero di telefono delle persone responsabili.</t>
  </si>
  <si>
    <t>Descrizione del difetto: il cartello di pericolo con le istruzioni di comportamento non è aggiornato (persone e organizzazioni responsabili).</t>
  </si>
  <si>
    <t>Si devono aggiornare immediatamente i dati come nomi e numeri di telefono dei responsabili.</t>
  </si>
  <si>
    <t>Descrizione del difetto: le persone e le organizzazioni responsabili che vengono allarmate non sono istruite sulle misure di comportamento.</t>
  </si>
  <si>
    <t>Le persone e le organizzazioni responsabili (p. es. i pompieri) devono essere informate a intervalli regolari sulla presenza di un impianto rivelatore di gas. Le liste di controllo da usare in caso d’allarme devono essere disponibili.</t>
  </si>
  <si>
    <t>Descrizione del difetto: non c’è un contratto di manutenzione per l’impianto rivelatore di gas installato.</t>
  </si>
  <si>
    <t>Si deve stipulare un contratto di manutenzione con il fornitore.</t>
  </si>
  <si>
    <t>Descrizione del difetto: manca un quaderno/foglio di controllo.</t>
  </si>
  <si>
    <t>Deve essere disponibile un quaderno o un foglio di controllo dove registrare tutti i controlli, i guasti, le riparazioni, le irregolarità, le aggiunte e gli avvenimenti particolari.</t>
  </si>
  <si>
    <t>Descrizione del difetto: il quaderno di controllo/foglio di controllo non è aggiornato/completo.</t>
  </si>
  <si>
    <t xml:space="preserve">Tutti i controlli, i guasti, le riparazioni, le irregolarità, i completamenti, gli avvenimenti particolari, ecc. devono essere annotati nel quaderno / foglio di controllo. </t>
  </si>
  <si>
    <t>Descrizione del difetto: la manutenzione periodica dell’impianto rivelatore di gas non è stata eseguita come da contratto.</t>
  </si>
  <si>
    <t>La manutenzione deve essere eseguita al più presto.</t>
  </si>
  <si>
    <t>Impianto elettrico specifico all’impianto rivelatore di gas</t>
  </si>
  <si>
    <t>Descrizione del difetto: è evidente che non tutti i componenti delle installazioni a corrente forte (interruttori, prese, ecc.) e i consumatori di corrente (deumidificatori, stufette, caricatori, ecc.) sono montati a più di 1 m da terra (protezione dalle esplosioni SUVA).</t>
  </si>
  <si>
    <t xml:space="preserve">Le installazioni elettriche devono essere modificate in modo che lo spigolo inferiore (interruttori, prese, deumidificatori, stufette, ecc.) si trovi a più di 1 m da terra. ’L’eventuale protezione EMP esistente non deve essere compromessa.   </t>
  </si>
  <si>
    <t>Descrizione del difetto: non è garantito che con un apparecchio di ventilazione 150 (VA 150) venga impedito il funzionamento di ricircolo dell’aria.</t>
  </si>
  <si>
    <t>Affinché il gruppo di ventilazione possa essere utilizzato per eliminare i vapori infiammabili senza che questi prendano fuoco a causa di un eventuale riscaldatore d’aria elettrico, il VA 150 non deve poter funzionare con aria di ricircolo.</t>
  </si>
  <si>
    <t>I tubi flessibili devono essere collegati tra loro (tramite attacco rapido o un raccordo) e piombati affinché l’apporto di aria fresca sia garantita in qualsiasi momento. Nel locale degli attrezzi si può rinunciare a montare un filtro antigas.</t>
  </si>
  <si>
    <t>Descrizione del difetto: non è garantito che l’apparecchio di ventilazione VA150 possa essere avviato solamente dal quadro secondario (QS).</t>
  </si>
  <si>
    <t xml:space="preserve">Per evitare di dover accedere al locale degli attrezzi per espellere i vapori infiammabili in caso di attivazione dell’impianto rivelatore di gas, l’apparecchio di ventilazione deve poter essere avviato dall’esterno. Gli impianti elettrici devono essere adattati di conseguenza da uno specialista; l’interruttore sul VA dev’essere bypassato. </t>
  </si>
  <si>
    <t>Se non è possibile montare la soglia amovibile in modo fisso, la costruzione di protezione non è pronta all’esercizio. La procedura da seguire deve essere concordata con l’ente cantonale responsabile delle costruzioni di protezione.</t>
  </si>
  <si>
    <t>Approvvigionamento idrico</t>
  </si>
  <si>
    <t>Schema di funzionamento (*in rifugi di ospedali, case per anziani, case di cura e istituti realizzati prima del 2012)</t>
  </si>
  <si>
    <t>Descrizione del difetto: lo schema di funzionamento «Approvvigionamento idrico» (schema di principio con istruzioni per l’uso) non è affisso in modo permanente in un luogo idoneo.</t>
  </si>
  <si>
    <t>Lo schema deve essere allestito e affisso in modo ben visibile e permanente nei pressi della batteria di distribuzione.</t>
  </si>
  <si>
    <t>Descrizione del difetto: lo schema di principio «Approvvigionamento idrico» disponibile non corrisponde all’impianto presente nella costruzione.</t>
  </si>
  <si>
    <t>Lo schema di principio deve corrispondere all’impianto presente e quindi essere completato, corretto o riallestito di conseguenza.</t>
  </si>
  <si>
    <t>Descrizione del difetto: in base allo schema di funzionamento «Approvvigionamento idrico» non è possibile impostare correttamente i seguenti modi d’esercizio:</t>
  </si>
  <si>
    <t>-        alimentazione dalla rete idrica locale in tempo di pace,</t>
  </si>
  <si>
    <t>-        alimentazione dalla rete idrica locale in caso d’evento (riempimento del serbatoio con acqua dalla rete),</t>
  </si>
  <si>
    <t>-        alimentazione dal serbatoio e</t>
  </si>
  <si>
    <t>-        alimentazione d’emergenza.</t>
  </si>
  <si>
    <t>La procedura da seguire per eliminare questo difetto deve essere concordata con l’ente cantonale responsabile delle costruzioni di protezione.</t>
  </si>
  <si>
    <t>Marcatura dei componenti</t>
  </si>
  <si>
    <t>Descrizione del difetto: le marcature sui componenti non corrispondono alle numerazioni e alle posizioni delle ITM e allo schema di funzionamento.</t>
  </si>
  <si>
    <t>Le marcature (p. es. adesivi, targhette d’alluminio con catenella, ecc.) devono essere applicate in modo permanente nel punto previsto in modo tale che vengano inequivocabilmente associate al rispettivo componente. Grazie alle marcature, allo schema d’esercizio e alle istruzioni per l’uso, i componenti dell’impianto sono gestibili anche da personale non specializzato.</t>
  </si>
  <si>
    <t>Controllo del funzionamento dell’approvvigionamento idrico</t>
  </si>
  <si>
    <t>Condotte, valvole ed elementi di chiusura</t>
  </si>
  <si>
    <t>Descrizione del difetto: manca la possibilità di chiudere le condotte di alimentazione (acqua calda e fredda) appena prima dell’entrata nella costruzione di protezione.</t>
  </si>
  <si>
    <t>Si deve incaricare una ditta specializzata di completare le condotte di alimentazione con elementi di chiusura appena prima dell’entrata nella costruzione di protezione.</t>
  </si>
  <si>
    <t>Descrizione del difetto: gli elementi di chiusura della condotta idrica di rete e delle condotte di distribuzione non funzionano.</t>
  </si>
  <si>
    <t>Tutti gli elementi di chiusura dell’alimentazione idrica dalla rete e delle condotte di distribuzione devono essere sottoposti a una manutenzione generale o sostituite.</t>
  </si>
  <si>
    <t>Descrizione del difetto: gli impianti sanitari non sono fissati in modo resistente agli urti.</t>
  </si>
  <si>
    <t>Gli impianti sanitari devono essere fissati secondo le ITR 1997. Alle condotte si devono apportare dei fissaggi antiurto almeno ogni 3.5 m.</t>
  </si>
  <si>
    <t>Generalmente questo tipo di difetto viene eliminato nell’ambito di un progetto di costruzione inerente all’edificio, un progetto di rimodernamento della costruzione di protezione o dopo l’ordine del Consiglio federale di potenziare la protezione della popolazione.</t>
  </si>
  <si>
    <t>Descrizione del difetto: non sono più disponibili tutti gli impianti sanitari necessari per questa costruzione di protezione.</t>
  </si>
  <si>
    <t xml:space="preserve">In presenza di questo difetto, la costruzione di protezione non può essere utilizzata per lo scopo per cui era stata concepita e autorizzata. </t>
  </si>
  <si>
    <t>Descrizione del difetto: non è possibile svuotare e spurgare le condotte dell’acqua.</t>
  </si>
  <si>
    <t>Se l’acqua proveniente dalle condotte non soddisfa i requisiti posti all’acqua potabile, si devono apporre dei cartelli con l’avvertenza «Acqua non potabile». In caso contrario, il proprietario può andare incontro a conseguenze di responsabilità civile, eventualità di cui deve essere informato.</t>
  </si>
  <si>
    <t>Descrizione del difetto: i rubinetti e i sanitari non sono ermetici.</t>
  </si>
  <si>
    <t>In presenza di questo difetto si creano depositi di calcare e incrostazioni. Si deve incaricare un professionista di eseguire la manutenzione dei rubinetti e sanitari.</t>
  </si>
  <si>
    <t>Descrizione del difetto: i sanitari sono danneggiati o difettosi.</t>
  </si>
  <si>
    <t xml:space="preserve">I sanitari danneggiati o difettosi devono essere riparati o sostituiti. </t>
  </si>
  <si>
    <t>Descrizione del difetto: i sanitari sono sporchi e presentano incrostazioni (calcare, ecc.).</t>
  </si>
  <si>
    <t>Gli impianti sanitari sporchi o incrostati devono essere sottoposti a una manutenzione generale. I residui calcarei e le incrostazioni devono essere rimossi con detergenti idonei.</t>
  </si>
  <si>
    <t>Descrizione del difetto: non sono presenti lavandini, vuotatoi e lavabi a canale conformi.</t>
  </si>
  <si>
    <t>Questi devono essere sistemati secondo le direttive dell’UFPP (ITO 1977, ITR 1997).</t>
  </si>
  <si>
    <t>Descrizione del difetto: la valvola di sicurezza nella condotta di alimentazione del boiler non funziona.</t>
  </si>
  <si>
    <t>Si deve incaricare un professionista di controllare la valvola di sicurezza e di ripararla o sostituirla se necessario. In caso contrario, il proprietario può andare incontro a conseguenze di responsabilità civile, eventualità di cui deve essere informato</t>
  </si>
  <si>
    <t>Erogazione dell’acqua d’emergenza (* in rifugi di ospedali, case per anziani, case di cura e istituti realizzati prima del 2012)</t>
  </si>
  <si>
    <t>Descrizione del difetto: l’erogazione d’acqua d’emergenza tramite azionamento della pompa a mano non funziona.</t>
  </si>
  <si>
    <t>Si deve incaricare un professionista di ripararla o sostituirla.</t>
  </si>
  <si>
    <t>Descrizione del difetto: non è presente una condotta dedicata per il prelievo di acqua d’emergenza.</t>
  </si>
  <si>
    <t>Sussiste pertanto il rischio che vengano aspirati dei sedimenti dal serbatoio dell’acqua. Si deve installare una condotta separata per l’erogazione dell’acqua d’emergenza, posizionata a +15 centimetri dal pavimento del serbatoio dell’acqua. Si deve inoltre installare un rubinetto di scarico dopo il rubinetto di chiusura in direzione della pompa a mano, nel punto più basso possibile.</t>
  </si>
  <si>
    <t>In presenza di un difetto, ci si deve accordare con l’ente cantonale responsabile delle costruzioni di protezione su come procedere.</t>
  </si>
  <si>
    <t>Descrizione del difetto: non è possibile svuotare completamente la condotta per l’erogazione d’acqua d’emergenza che conduce dal serbatoio alla pompa a mano.</t>
  </si>
  <si>
    <t xml:space="preserve">Nel funzionamento di manutenzione, la condotta deve essere vuota e asciutta (priva di acqua stagnante, che provoca corrosione e genera batteri). Si deve installare un rubinetto di scarico dopo il rubinetto di chiusura in direzione della pompa a mano. Un rubinetto di scarico va installato anche in ogni “sifone” (avvallamento) delle tubazioni. In caso contrario, il proprietario può andare incontro a conseguenze di responsabilità civile, eventualità di cui deve essere informato.  </t>
  </si>
  <si>
    <t>Elevatore di pressione</t>
  </si>
  <si>
    <t>Descrizione del difetto: è presente un elevatore di pressione non più ammesso per questo tipo di costruzione di protezione.</t>
  </si>
  <si>
    <t>Gli elevatori di pressione non più funzionanti e i rispettivi comandi elettrici devono essere rimossi.</t>
  </si>
  <si>
    <t>La pompa ad azionamento manuale per il prelievo d’acqua d’emergenza (presso il serbatoio d’acqua o in cucina) va mantenuta se esiste già o procurata se manca.</t>
  </si>
  <si>
    <t>Descrizione del difetto: l’elevatore di pressione non funziona.</t>
  </si>
  <si>
    <t xml:space="preserve">Il risanamento non è urgente. L’elevatore di pressione deve essere messo fuori servizio a regola d’arte e contrassegnato con una targa «Fuori servizio» </t>
  </si>
  <si>
    <t>Descrizione del difetto: la condotta di manutenzione non è meccanicamente separata tra la batteria di distribuzione (distribuzione di rete) e l’elevatore di pressione.</t>
  </si>
  <si>
    <t>I due sistemi devono essere separati da rubinetti di chiusura secondo le ITO 1977. Se nel funzionamento di manutenzione il serbatoio è pieno, per motivi di sicurezza questo difetto deve essere eliminato il più presto possibile da una ditta specializzata. In caso contrario, il proprietario può andare incontro a conseguenze di responsabilità civile, eventualità di cui deve essere informato.</t>
  </si>
  <si>
    <t>Descrizione del difetto: non è possibile svuotare completamente la condotta di prelievo che conduce dal serbatoio dell’acqua all’elevatore di pressione.</t>
  </si>
  <si>
    <t>Si devono installare i rubinetti di svuotamento necessari. In caso contrario, il proprietario può andare incontro a conseguenze di responsabilità civile, eventualità di cui deve essere informato.</t>
  </si>
  <si>
    <t>Descrizione del difetto: manca la curva di commutazione per il funzionamento dalla rete e il funzionamento dal serbatoio.</t>
  </si>
  <si>
    <t>Con la curva di commutazione si predefinisce meccanicamente se l’approvvigionamento d’acqua deve avvenire dalla rete idrica locale o dal serbatoio dell’acqua attraverso l’elevatore di pressione.</t>
  </si>
  <si>
    <t>Questo difetto dovrebbe essere eliminato il più presto possibile per evitare che l’acqua del serbatoio finisca nell’acqua della rete.</t>
  </si>
  <si>
    <t>Impianto di disinfezione a raggi UV</t>
  </si>
  <si>
    <t>Descrizione del difetto: è presente un impianto di disinfezione a raggi UV non ammesso per questo tipo di costruzione di protezione.</t>
  </si>
  <si>
    <t>L’impianto di disinfezione a raggi UV e i relativi comandi elettrici devono essere messi fuori servizio e smontati.</t>
  </si>
  <si>
    <t>Descrizione del difetto: l’impianto di disinfezione a raggi UV non è stato messo fuori servizio.</t>
  </si>
  <si>
    <t>L’impianto di disinfezione a raggi UV deve essere messo fuori servizio (togliere il fusibile, applicare una targa «Fuori servizio»).</t>
  </si>
  <si>
    <t>Descrizione del difetto: non è possibile svuotare completamente l’impianto di disinfezione a raggi UV.</t>
  </si>
  <si>
    <t>Nel funzionamento di manutenzione, l’impianto di disinfezione dovrebbe essere vuoto e asciutto (privo di acqua stagnante, che provoca corrosione e genera batteri). In presenza di questo difetto si devono installare dei rubinetti di svuotamento. In caso contrario, il proprietario può andare incontro a conseguenze di responsabilità civile, eventualità di cui deve essere informato.</t>
  </si>
  <si>
    <t>Serbatoio dell’acqua (*in rifugi di ospedali, case per anziani, case di cura e istituti realizzati prima del 2012)</t>
  </si>
  <si>
    <t>Controllo esterno</t>
  </si>
  <si>
    <t>Descrizione del difetto: manca un indicatore del livello dell’acqua nel serbatoio.</t>
  </si>
  <si>
    <t>Si deve commissionare l’installazione di un indicatore del livello dell’acqua.</t>
  </si>
  <si>
    <t>Descrizione del difetto: manca una scala di misura sull’indicatore del livello dell’acqua.</t>
  </si>
  <si>
    <t>Sull’indicatore del livello dell’acqua deve essere applicata una scala di misurazione (per 14 giorni) con indicazione dei litri e del livello di riempimento.</t>
  </si>
  <si>
    <t>Descrizione del difetto: non è possibile svuotare completamente la condotta di riempimento d’emergenza del serbatoio dell’acqua.</t>
  </si>
  <si>
    <t>Nel funzionamento di manutenzione, la condotta di riempimento d’emergenza del serbatoio dell’acqua dovrebbe essere vuota e asciutta (priva di acqua stagnante, che provoca corrosione e genera batteri). Si deve incaricare una ditta specializzata di installare i rubinetti di svuotamento. In caso contrario, il proprietario può andare incontro a conseguenze di responsabilità civile, eventualità di cui deve essere informato.</t>
  </si>
  <si>
    <t>Descrizione del difetto: la condotta di riempimento d’emergenza non conduce al serbatoio dell’acqua tramite una saracinesca e un tubo amovibile con raccordo Storz 55 (incl. attrezzi).</t>
  </si>
  <si>
    <t>A causa di questo difetto, non è possibile spurgare la condotta di riempimento d’emergenza prima di riempire il serbatoio dell’acqua. Si deve installare una saracinesca e un tubo amovibile con un «raccordo Storz 55» (ITM pag. 9-20; ITM pos. 91-11) appena prima dell’entrata nel serbatoio dell’acqua, sulla condotta di riempimento d’emergenza.</t>
  </si>
  <si>
    <t>Controllo interno</t>
  </si>
  <si>
    <t>Descrizione del difetto: nell’ambito del controllo periodico non è stato possibile controllare l’interno del serbatoio dell’acqua.</t>
  </si>
  <si>
    <t>Si deve svuotare il serbatoio dell’acqua.</t>
  </si>
  <si>
    <t>Descrizione del difetto: l’anello del passo d’uomo e il coperchio presentano ruggine.</t>
  </si>
  <si>
    <t>L’anello del passo d’uomo e il coperchio devono essere puliti dalla ruggine o sostituiti.</t>
  </si>
  <si>
    <t>Descrizione del difetto: la rubinetteria presenta ruggine.</t>
  </si>
  <si>
    <t>La rubinetteria deve essere pulita dalla ruggine o sostituita.</t>
  </si>
  <si>
    <t>Descrizione del difetto: il serbatoio dell’acqua è rivestito con una pellicola.</t>
  </si>
  <si>
    <t>Per motivi di igiene, la pellicola deve essere rimossa. In caso di violazione di queste disposizioni, il proprietario può andare incontro a conseguenze di responsabilità civile, eventualità di cui deve essere informato. La procedura da seguire deve essere concordata con l’ente cantonale responsabile delle costruzioni di protezione.</t>
  </si>
  <si>
    <t>Descrizione del difetto: il pavimento e le pareti del serbatoio dell’acqua presentano ruggine o ferri d’armatura scoperti.</t>
  </si>
  <si>
    <t>Si deve incaricare una ditta specializzata di eliminare questi difetti.</t>
  </si>
  <si>
    <t>Descrizione del difetto: non è possibile svuotare completamente il serbatoio dell’acqua (pendenza insufficiente).</t>
  </si>
  <si>
    <t>In presenza di questo difetto ci si deve accordare con l’ente cantonale responsabile delle costruzioni di protezione su come procedere, a seconda della situazione riscontrata sul posto.</t>
  </si>
  <si>
    <t>Descrizione del difetto: la condotta di prelievo non è montata alla giusta altezza.</t>
  </si>
  <si>
    <t>La condotta di prelievo deve essere spostata a un’altezza di metà del tubo +15 centimetri dallo spigolo superiore del pavimento del serbatoio. Il punto di aspirazione deve essere munito di cuffia d’aspirazione.</t>
  </si>
  <si>
    <t>Descrizione del difetto: il troppo pieno non è montato alla giusta altezza.</t>
  </si>
  <si>
    <t xml:space="preserve">L’altezza del troppo pieno deve essere adeguata al volume previsto/al livello del serbatoio. </t>
  </si>
  <si>
    <t>Descrizione del difetto: il troppo pieno è dotato di un sifone.</t>
  </si>
  <si>
    <t>Questo difetto comporta un pericolo di contaminazione batteriologica dell’acqua potabile. Il sifone deve essere rimosso e sostituito da un troppo pieno diretto. Per motivi di sicurezza, questo difetto dev’essere eliminato in tempi brevi se durante il funzionamento di manutenzione il serbatoio è pieno.</t>
  </si>
  <si>
    <t>Descrizione del difetto: manca una scaletta d’accesso per serbatoi incassati.</t>
  </si>
  <si>
    <t>Si deve procurare una scaletta d’accesso agganciabile al passo d’uomo. Questa va posta sulla parete all’esterno del serbatoio dell’acqua.</t>
  </si>
  <si>
    <t>Ermeticità (serbatoio riempito secondo il piano cantonale per situazioni di catastrofe/d’emergenza)</t>
  </si>
  <si>
    <t>Descrizione del difetto: manca la documentazione del controllo dell’ermeticità.</t>
  </si>
  <si>
    <t>Il controllo dell’ermeticità va eseguito e documentato.</t>
  </si>
  <si>
    <t>Descrizione del difetto: il serbatoio dell’acqua non è ermetico.</t>
  </si>
  <si>
    <t>Occorre possibilmente individuare i punti delle perdite e svuotare il serbatoio dell’acqua. Le riparazioni vanno definite a seconda della situazione e commissionate a ditte specializzate.</t>
  </si>
  <si>
    <t xml:space="preserve">In presenza di un difetto ci si deve accordare con l’ente cantonale responsabile delle costruzioni di protezione su come procedere. </t>
  </si>
  <si>
    <t>Evacuazione delle acque di scarico</t>
  </si>
  <si>
    <t>Documenti d’esercizio (*in rifugi di ospedali, case per anziani, case di cura e istituti realizzati prima del 2012)</t>
  </si>
  <si>
    <t>Schema di funzionamento</t>
  </si>
  <si>
    <t>Descrizione del difetto: lo schema di funzionamento «Evacuazione delle acque di scarico» (schema di principio con istruzioni per l’uso) non è affisso in modo permanente in un luogo idoneo.</t>
  </si>
  <si>
    <t>Approvvigionamento di elettricità</t>
  </si>
  <si>
    <t>Impianto elettrico in generale</t>
  </si>
  <si>
    <t xml:space="preserve">Descrizione del difetto: non tutte le installazioni elettriche necessarie per questa costruzione di protezione sono presenti oppure sono state apportate modifiche non autorizzate. </t>
  </si>
  <si>
    <t>Descrizione del difetto: l’impianto elettrico presenta dei danni evidenti. Si applicano le norme elettriche in vigore.</t>
  </si>
  <si>
    <t>Si deve incaricare una ditta specializzata di eliminare il difetto. In caso contrario, il proprietario può andare incontro a conseguenze di responsabilità civile, eventualità di cui deve essere informato.</t>
  </si>
  <si>
    <t>Descrizione del difetto: con la disposizione dei letti prevista non è possibile utilizzare gli interruttori della luce.</t>
  </si>
  <si>
    <t>Gli interruttori della luce devono essere posizionati in modo da poter essere utilizzati. La procedura da seguire deve essere concordata con l’ente cantonale responsabile delle costruzioni di protezione.</t>
  </si>
  <si>
    <t>Descrizione del difetto: le lampade sono posizionate direttamente sopra i letti.</t>
  </si>
  <si>
    <t xml:space="preserve">Le lampade devono essere posizionate lungo i corridoi. La procedura da seguire deve essere concordata con l’ente cantonale responsabile delle costruzioni di protezione. </t>
  </si>
  <si>
    <t>Descrizione del difetto: le lampade non dispongono di un’omologazione UFPP (BZS) e non sono montate in modo resistente agli urti (solitamente nelle costruzioni di protezione realizzate dopo il 1995).</t>
  </si>
  <si>
    <t>Le lampade devono essere sostituite con lampade omologate, montate secondo le istruzioni del fabbricante e le direttive dell’UFPP.</t>
  </si>
  <si>
    <t>Descrizione del difetto: l’illuminazione non è completamente funzionante.</t>
  </si>
  <si>
    <t>L’illuminazione deve essere sistemata o sostituita.</t>
  </si>
  <si>
    <t>Descrizione del difetto: sono presenti installazioni supplementari approvate non aggiunte nella documentazione della costruzione di protezione.</t>
  </si>
  <si>
    <t>Si devono aggiornare i piani e gli schemi.</t>
  </si>
  <si>
    <t>Descrizione del difetto: in presenza di rilevatori di movimento, manca un interruttore rotativo per commutare il tipo di funzionamento (Manuale-0-Automatico).</t>
  </si>
  <si>
    <t>In caso di occupazione del rifugio, l’illuminazione deve poter essere commutata dal funzionamento con rilevatore di movimento al funzionamento manuale permanente.</t>
  </si>
  <si>
    <t>Si deve montare un interruttore rotativo «Manuale-0-Automatico» presso l’entrata del rifugio, a un’altezza di ca. 1.80 m. Se ciò non fosse possibile, si deve montare un interruttore rotativo sulla portina del quadro elettrico.</t>
  </si>
  <si>
    <t>Descrizione del difetto: gli impianti luce e le prese non sono protetti dagli spruzzi d’acqua («IP54») nei locali di predisinfezione, nelle chiuse e nei locali umidi.</t>
  </si>
  <si>
    <t>Si deve incaricare una ditta specializzata di eliminare il difetto. In caso contrario, il proprietario può andare incontro a conseguenze di responsabilità civile, eventualità di cui deve essere informato. In presenza di un difetto ci si deve quindi accordare con l’ente cantonale responsabile delle costruzioni di protezione su come procedere.</t>
  </si>
  <si>
    <t>Temporizzatore per la manutenzione</t>
  </si>
  <si>
    <t>Descrizione del difetto: manca un temporizzatore elettromeccanico necessario per garantire il funzionamento di manutenzione ordinario.</t>
  </si>
  <si>
    <t>Per garantire il «funzionamento di manutenzione ordinario» secondo le ITM, la ventilazione deve essere messa in funzione quotidianamente per ca. 30 – 60 min. tramite un temporizzatore. Si deve quindi montare un temporizzatore adeguato. Sono particolarmente idonei i temporizzatori elettromeccanici, semplici e con riserva di carica. I tempi di commutazione devono essere indicati in modo semplice e ben visibile e riportati nella lista di manutenzione.</t>
  </si>
  <si>
    <t>Descrizione del difetto: il temporizzatore disponibile è difficile da usare o non idoneo.</t>
  </si>
  <si>
    <t>Il temporizzatore elettronico deve essere sostituito con un temporizzatore elettromeccanico semplice con riserva di carica. I tempi di commutazione devono essere indicati in modo semplice e ben visibile e riportati nella tabella per esercizio di manutenzione sul QS 1.</t>
  </si>
  <si>
    <t>Descrizione del difetto: l’impostazione del temporizzatore non coincide con il funzionamento di manutenzione definito.</t>
  </si>
  <si>
    <t>I tempi di commutazione devono essere impostati conformemente alle ITM, pagine 3-8, e riportati nella tabella per il funzionamento di manutenzione (vedi esempio nelle ITM 2000, pagine 2-8). Il controllo del temporizzatore durante ogni manutenzione «PICCOLA» e «GRANDE» deve essere registrato nella LM.</t>
  </si>
  <si>
    <t>Scatola esterna con morsetti di raccordo</t>
  </si>
  <si>
    <t>Descrizione del difetto: manca la scatola esterna con morsetti di raccordo.</t>
  </si>
  <si>
    <t>La scatola deve essere installata da una ditta specializzata se è presente una protezione EMP. La procedura da seguire deve essere concordata con l’ente cantonale responsabile delle costruzioni di protezione.</t>
  </si>
  <si>
    <t>Descrizione del difetto: la scatola esterna con morsetti di raccordo non è piombata o non è munita di protezione contro i contatti accidentali.</t>
  </si>
  <si>
    <t xml:space="preserve">La scatola dei morsetti esterna deve essere piombata o munita di protezione contro i contatti accidentali. </t>
  </si>
  <si>
    <t>Si deve incaricare una ditta specializzata di eliminare il difetto. In caso contrario il proprietario può andare incontro a conseguenze di responsabilità civile, eventualità di cui deve essere informato. In presenza di un difetto ci si deve accordare con l’ente cantonale responsabile delle costruzioni di protezione su come procedere.</t>
  </si>
  <si>
    <t>Descrizione del difetto: manca un adesivo con l’avvertenza «Utilizzare solo in caso d’emergenza».</t>
  </si>
  <si>
    <t>L’adesivo può essere procurato dall’ente cantonale responsabile delle costruzioni di protezione.</t>
  </si>
  <si>
    <t>In caso contrario, il proprietario può andare incontro a conseguenze di responsabilità civile, eventualità di cui deve essere informato.</t>
  </si>
  <si>
    <t>Descrizione del difetto: manca lo schema elettrico.</t>
  </si>
  <si>
    <t>Lo schema elettrico deve essere procurato o realizzato e conservato nella scatola dei morsetti.</t>
  </si>
  <si>
    <t>In caso contrario il proprietario può andare incontro a conseguenze di responsabilità civile, eventualità di cui deve essere informato.</t>
  </si>
  <si>
    <t>Protezione EMP</t>
  </si>
  <si>
    <t>Installazioni EMP</t>
  </si>
  <si>
    <t>Descrizione del difetto: la costruzione di protezione dispone di una protezione EMP evidentemente modificata nell’ambito di una normale installazione.</t>
  </si>
  <si>
    <t>Descrizione del difetto: i raccordi a vite EMP sono allentati.</t>
  </si>
  <si>
    <t>A causa di questo difetto, la protezione EMP non è più garantita.</t>
  </si>
  <si>
    <t>Per garantire una protezione EMP ottimale, si devono controllare tutti i raccordi e avvitarli strettamente dove necessario.</t>
  </si>
  <si>
    <t>Descrizione del difetto: le installazioni realizzate a posteriori non sono state eseguite sulla base di un progetto esaminato e approvato dall’UFPP.</t>
  </si>
  <si>
    <t>La protezione EMP non è quindi più garantita. Si deve allestire un progetto e inoltrarlo per approvazione all’UFPP per la via di servizio tramite il Cantone. L’installazione realizzata a posteriori deve essere corretta in base alle prescrizioni vigenti per questo tipo di installazione. La procedura da seguire deve essere concordata con l’ente cantonale responsabile delle costruzioni di protezione.</t>
  </si>
  <si>
    <t>Descrizione del difetto: le parti metalliche montate fisse con una superficie &gt; 1 m2 non sono collegate all’equipotenziale.</t>
  </si>
  <si>
    <t>Le coperture in metallo con una superficie superiore a 1 m2 devono essere collegate all’equipotenziale secondo la direttiva ESTI «Impianti elettrici in costruzioni della protezione civile, del servizio sanitario e in rifugi speciali per infrastrutture particolari (WeZS)». Si deve incaricare una ditta specializzata di eliminare il difetto.</t>
  </si>
  <si>
    <t>Descrizione del difetto: alcuni componenti non sono evidentemente raccordati correttamente alla protezione EMP.</t>
  </si>
  <si>
    <t>La protezione EMP non è quindi più garantita. I componenti devono essere raccordati correttamente secondo le prescrizioni vigenti per questo tipo di installazioni. La procedura da seguire deve essere concordata con l’ente cantonale responsabile delle costruzioni di protezione.</t>
  </si>
  <si>
    <t>Schema sinottico corrente forte</t>
  </si>
  <si>
    <t>Descrizione del difetto: lo schema sinottico corrente forte non è affisso in modo permanente in un punto ben visibile dal quadro principale (QP).</t>
  </si>
  <si>
    <t>Lo schema sinottico deve essere allestito e montato fisso in modo ben visibile presso il quadro principale.</t>
  </si>
  <si>
    <t>Descrizione del difetto: in base allo schema sinottico corrente forte non è possibile impostare i seguenti modi d’esercizio:</t>
  </si>
  <si>
    <t>-        funzionamento normale (dalla rete locale),</t>
  </si>
  <si>
    <t>-        alimentazione dal gruppo elettrogeno d’emergenza,</t>
  </si>
  <si>
    <t>-        alimentazione d’emergenza e</t>
  </si>
  <si>
    <t>-        erogazione di energia.</t>
  </si>
  <si>
    <t>Lo schema sinottico «Corrente forte» deve mostrare come regolare i vari modi di funzionamento dell’approvvigionamento di energia elettrica (vedi elenco). La procedura da seguire per eliminare questo difetto deve essere concordata con l’ente cantonale responsabile delle costruzioni di protezione.</t>
  </si>
  <si>
    <t>Documenti</t>
  </si>
  <si>
    <t>Descrizione del difetto: nei quadri elettrici (quadro principale e quadri secondari) mancano gli schemi con i modi d’esercizio.</t>
  </si>
  <si>
    <t>Questi schemi devono essere procurati (ev. dal proprietario / Comune, OPC, Cantone) o allestiti da un progettista specializzato e inseriti negli appositi scomparti all’interno dei quadri elettrici e nella documentazione della costruzione di protezione.</t>
  </si>
  <si>
    <t>Descrizione del difetto: gli schemi nei quadri elettrici non sono aggiornati.</t>
  </si>
  <si>
    <t>Gli schemi devono essere aggiornati da un progettista specializzato. La documentazione della costruzione di protezione deve essere adeguata di conseguenza.</t>
  </si>
  <si>
    <t>Descrizione del difetto: nel quadro principale manca un registro della costruzione di protezione (registro dell’opera).</t>
  </si>
  <si>
    <t>Secondo la direttiva ESTI n. 508 «Impianti elettrici in costruzioni protette della protezione civile, del servizio sanitario e in rifugi speciali per infrastrutture particolari (WeZS)», nelle costruzioni di protezione deve esserci un registro dell’opera da tenere sempre aggiornato. Questo registro può essere richiesto all’ESTI o all’Ufficio federale della protezione della popolazione (UFPP).</t>
  </si>
  <si>
    <t>Descrizione del difetto: i dati di base e i controlli non figurano nel registro dell’opera.</t>
  </si>
  <si>
    <t>Nel registro dell’opera si devono registrare e aggiornare continuamente tutti i controlli, le modifiche, le aggiunte, le grandi riparazioni, le irregolarità, ecc.</t>
  </si>
  <si>
    <t>Descrizione del difetto: nel quadro elettrico non è indicato dove sono immagazzinati i fusibili di riserva.</t>
  </si>
  <si>
    <t>Se i fusibili di riserva non vengono conservati nel quadro elettrico, si deve affiggere un cartello che indichi dove si trovano.</t>
  </si>
  <si>
    <t>Descrizione del difetto: nel quadro elettrico non è indicato dove si trova il fusibile dell’alimentazione principale.</t>
  </si>
  <si>
    <t>Nel quadro elettrico deve essere indicata l’ubicazione del fusibile dell’alimentazione principale per l’esercizio della costruzione di protezione.</t>
  </si>
  <si>
    <t>Descrizione del difetto: manca un rapporto sul controllo periodico delle installazioni (min. ogni 10 anni) stilato da una ditta di impianti elettrici accreditata.</t>
  </si>
  <si>
    <t>Le installazioni elettriche nelle costruzioni di protezione devono essere eseguite secondo la direttiva ESTI nr. 508 (WeZS), capitolo 2.6.</t>
  </si>
  <si>
    <t>Descrizione del difetto: le numerazioni e le posizioni delle ITM e dello schema di funzionamento non corrispondono alle marcature sui componenti.</t>
  </si>
  <si>
    <t>Le marcature sui componenti devono corrispondere alle posizioni delle ITM e dello schema corrente forte. In caso contrario devono essere corrette o completate.</t>
  </si>
  <si>
    <t>Descrizione del difetto: le marcature non sono montate in modo permanente e da escludere qualsiasi possibilità di confusione.</t>
  </si>
  <si>
    <t>Approvvigionamento di corrente d’emergenza (*da verificare nei rifugi per i quali è prescritta un’alimentazione di corrente d’emergenza [rifugi a partire da 800 posti protetti] o che ne sono provvisti)</t>
  </si>
  <si>
    <t>Documenti d’esercizio e materiale</t>
  </si>
  <si>
    <t>Descrizione del difetto: manca una documentazione completa per il gruppo elettrogeno d’emergenza.</t>
  </si>
  <si>
    <t>La documentazione finale deve essere allestita secondo le IA 2004, cap. 6.6: «Documentazione».</t>
  </si>
  <si>
    <t>Descrizione del difetto: manca un quaderno di controllo tenuto in modo completo.</t>
  </si>
  <si>
    <t>Si deve tenere un quaderno di controllo in cui si registrano tutte le prove del gruppo elettrogeno d’emergenza (tabella d’esercizio). Un esempio si trova nella ITM, pagine 2-9.</t>
  </si>
  <si>
    <t>Descrizione del difetto: le istruzioni per l’uso non sono affisse in modo permanente in un punto ben visibile dal gruppo elettrogeno.</t>
  </si>
  <si>
    <t>Affinché il personale tecnico possa mettere in esercizio correttamente il gruppo elettrogeno d’emergenza, le istruzioni per l’uso devono essere affisse in modo ben visibile nelle sue vicinanze.</t>
  </si>
  <si>
    <t>Descrizione del difetto: le prove di funzionamento secondo la LM non vengono effettuate e documentate regolarmente.</t>
  </si>
  <si>
    <t>Le prove di funzionamento devono essere eseguite periodicamente (almeno ogni 3 mesi) con un carico di almeno l’80% della potenza nominale e per almeno 2 ore consecutive (ITM 2000, cap. 7.4).</t>
  </si>
  <si>
    <t xml:space="preserve">Con la POR 1 le prove di funzionamento devono essere eseguite almeno una volta all’anno, con la POR 2 ogni 5 anni, ogni volta con un carico di almeno l’80% della potenza nominale per almeno 6 ore (vedi direttive POR 2004, pag. 1-8). </t>
  </si>
  <si>
    <t>Descrizione del difetto: il test di resistenza sulle 24h non viene eseguito ogni 10 anni.</t>
  </si>
  <si>
    <t>Secondo le ITM 2000, pag. 7-17, ogni 10 anni il gruppo elettrogeno d’emergenza deve essere sottoposto a un test di resistenza durante 24 ore. Il test va ripetuto non appena le condizioni sono date. Vedi anche il promemoria tecnico «PMT 04-6 – Test di resistenza 24 h ogni 10 anni del gruppo elettrogeno d’emergenza».</t>
  </si>
  <si>
    <t>Descrizione del difetto: non sono disponibili almeno tre protezioni dell’udito.</t>
  </si>
  <si>
    <t>Per la protezione dai danni all’udito, nella sala macchine devono essere disponibili almeno 3 protezioni auricolari.</t>
  </si>
  <si>
    <t>Descrizione del difetto: i pezzi di ricambio prescritti dal fabbricante (p. es. guarnizioni, cinghie trapezoidali, filtri e tubi) non sono disponibili.</t>
  </si>
  <si>
    <t xml:space="preserve">Si deve chiarire con il fornitore del gruppo elettrogeno d’emergenza o una ditta specializzata quali pezzi di ricambio devono essere presenti nella costruzione di protezione e quindi procurati. </t>
  </si>
  <si>
    <t>Descrizione del difetto: è evidente che il controllo e la manutenzione della cisterna di olio combustibile non sono stati eseguiti secondo le direttive cantonali.</t>
  </si>
  <si>
    <t>In base alle prescrizioni cantonali per le cisterne di gasolio, il proprietario deve accertare se è necessario eseguire un controllo e una manutenzione della cisterna.</t>
  </si>
  <si>
    <t>Gruppo elettrogeno d’emergenza</t>
  </si>
  <si>
    <t>Descrizione del difetto: è presente un gruppo elettrogeno difettoso non previsto per questo tipo di costruzione di protezione.</t>
  </si>
  <si>
    <t>Il gruppo elettrogeno d’emergenza difettoso e i relativi sistemi di comando elettrici devono essere smontati nell’ambito di un progetto di smantellamento. La procedura da seguire per eliminare questo difetto deve essere concordata con l’ente cantonale responsabile delle costruzioni di protezione.</t>
  </si>
  <si>
    <t>Descrizione del difetto: il gruppo elettrogeno d’emergenza non funziona.</t>
  </si>
  <si>
    <t>D’intesa con l’ente cantonale responsabile delle costruzioni di protezione si deve incaricare una ditta specializzata di controllare il gruppo elettrogeno d’emergenza e di ripararlo se necessario.</t>
  </si>
  <si>
    <t>Descrizione del difetto: sono visibili perdite di olio motore.</t>
  </si>
  <si>
    <t>Il proprietario deve incaricare una ditta specializzata di eliminare le perdite di olio motore.</t>
  </si>
  <si>
    <t>Descrizione del difetto: sono visibili perdite nelle zone dell’alimentazione di carburante e della cisterna dell’olio combustibile.</t>
  </si>
  <si>
    <t>Il proprietario deve incaricare una ditta specializzata di eliminare queste perdite.</t>
  </si>
  <si>
    <t>Descrizione del difetto: durante le prove di funzionamento non è possibile raggiungere almeno l’80% della potenza nominale come da documentazione.</t>
  </si>
  <si>
    <t>Con apparecchi supplementari (p. es. stufette elettriche), il gruppo elettrogeno d’emergenza deve essere caricato con almeno l’80 % della potenza nominale. Se a questo scopo sono necessarie delle installazioni supplementari o delle modifiche, occorre elaborare un relativo progetto in collaborazione con l’ente cantonale responsabile delle costruzioni di protezione.</t>
  </si>
  <si>
    <t>Descrizione del difetto: sugli amperometri del QP e della morsettiera per la corrente d’emergenza non è indicato il carico massimo possibile (potenza nominale) del gruppo elettrogeno d’emergenza.</t>
  </si>
  <si>
    <t xml:space="preserve">Sul quadro elettrico principale va apposta una targhetta indicante l’intensità di corrente massima (in ampere) che il gruppo elettrogeno d’emergenza caricato al 100% può fornire (marcatura o targhetta indicatrice). </t>
  </si>
  <si>
    <t>Descrizione del difetto: sugli indicatori non si può leggere con precisione il carico massimo possibile del gruppo elettrogeno d’emergenza.</t>
  </si>
  <si>
    <t>Gli indicatori devono essere sostituiti in base ai limiti di potenza della costruzione di protezione.</t>
  </si>
  <si>
    <t>Illuminazione d’emergenza</t>
  </si>
  <si>
    <t>Descrizione del difetto: non ci sono sufficienti lampade portatili d’emergenza conformi al tipo di costruzione di protezione.</t>
  </si>
  <si>
    <t>Si devono procurare le lampade portatili d’emergenza mancanti conformemente alle direttive dell’UFPP in vigore.</t>
  </si>
  <si>
    <t>Descrizione del difetto: le lampade portatili d’emergenza presenti non funzionano.</t>
  </si>
  <si>
    <t>Tutte le lampade portatili d’emergenza presenti nella costruzione di protezione devono essere sostituite (sicurezza delle persone, via di fuga).</t>
  </si>
  <si>
    <t>Cucina</t>
  </si>
  <si>
    <t>Apparecchi da cucina</t>
  </si>
  <si>
    <t>Descrizione del difetto: non sono presenti tutti gli apparecchi di cottura previsti per questa costruzione di protezione.</t>
  </si>
  <si>
    <t>Secondo le esigenze minime stabilite nelle ITR 1997, appendice 3, per il caso di un’occupazione della costruzione di protezione sono previsti i seguenti apparecchi di cottura omologati UFPP (BZS):</t>
  </si>
  <si>
    <t>-        pentola a pressione da 80L (occupazione ≤140 persone, 1 pezzo, occupazione &gt;140 persone, 2 pezzi) e</t>
  </si>
  <si>
    <t>-        un fornello elettrico a 2 piastre.</t>
  </si>
  <si>
    <t>Descrizione del difetto: una o più pentole a pressione installate o previste per questo tipo di impianto di protezione non funzionano.</t>
  </si>
  <si>
    <t>Queste pentole devono essere sostituite con prodotti omologati UFPP (BZS). La procedura da seguire deve essere concordata con l’ente cantonale responsabile delle costruzioni di protezione.</t>
  </si>
  <si>
    <t>Descrizione del difetto: il fornello non funziona (in rifugi di ospedali, case per anziani, case di cura e istituti realizzati prima del 2012).</t>
  </si>
  <si>
    <t>Il proprietario deve incaricare una ditta specializzata di eliminare il difetto. Per evitare danni, i fornelli devono essere messi in funzione periodicamente.</t>
  </si>
  <si>
    <t>Descrizione del difetto: il boiler in cucina non funziona.</t>
  </si>
  <si>
    <t>Il proprietario deve incaricare una ditta specializzata di eliminare il difetto. La procedura da seguire deve essere concordata con l’ente cantonale responsabile delle costruzioni di protezione.</t>
  </si>
  <si>
    <t>Descrizione del difetto: nella costruzione di protezione sono presenti apparecchi non montati in modo resistente agli urti.</t>
  </si>
  <si>
    <t xml:space="preserve">Questi apparecchi devono essere sostituiti con modelli omologati oppure adattati con misure adeguate ai requisiti di protezione contro gli urti e di protezione EMP per apparecchi privi di omologazione. Segnatamente devono essere soddisfatti i seguenti requisiti: </t>
  </si>
  <si>
    <t>-        Fissaggio a prova d’urto e</t>
  </si>
  <si>
    <t>-        Raccordo diretto tramite cavo EMP o punto di sezionamento EMP con scatola di raccordo.</t>
  </si>
  <si>
    <t>Trasmissioni (trm) e telematica</t>
  </si>
  <si>
    <t>Trm interna</t>
  </si>
  <si>
    <t>Telefonia a batteria locale (BL) - da verificare nei rifugi in cui è presente o prescritta la telefonia BL (rifugi a partire da 400 posti protetti)</t>
  </si>
  <si>
    <t>Da verificare nei rifugi in cui è presente o prescritta la telefonia BL (rifugi a partire da 400 posti protetti)</t>
  </si>
  <si>
    <t>Descrizione del difetto: non tutti gli scaricatori di sovratensione degli impianti radio e telefonici sono stati sostituiti con il tipo UCT 245 I.</t>
  </si>
  <si>
    <t>I vecchi scaricatori di sovratensione devono essere sostituiti con nuovi modelli del tipo UCT 245 I.</t>
  </si>
  <si>
    <t>Di regola, devono essere sostituiti nei seguenti punti:</t>
  </si>
  <si>
    <t>-        quadro dei fusibili,</t>
  </si>
  <si>
    <t>-        scatola di raccordo BL esterna, p. es. SR 31/32,</t>
  </si>
  <si>
    <t>-        scatola di raccordo (SR 1) nella costruzione di protezione senza centrale telefonica, (impianto di protezione con installazioni di trasmissione)</t>
  </si>
  <si>
    <t>-        quadro di connessione d’antenna,</t>
  </si>
  <si>
    <t>-        presa per impianti di radiocomunicazione e</t>
  </si>
  <si>
    <t>-        scaricatori di sovratensione di riserva.</t>
  </si>
  <si>
    <t>Descrizione del difetto: lo schema di principio della telefonia BL aggiornato non è affisso alla parete del centro telematico/ufficio del rifugio.</t>
  </si>
  <si>
    <t>Questo schema dev’essere realizzato e affisso in modo ben visibile nel locale telematica.</t>
  </si>
  <si>
    <t>Lo schema di principio della telefonia BL deve mostrare come sono installati i collegamenti via cavo.</t>
  </si>
  <si>
    <t>Descrizione del difetto: lo schema di funzionamento della telefonia BL aggiornato (collegamento punto-punto) non è affisso alla parete del centro telematico/ufficio del rifugio.</t>
  </si>
  <si>
    <t>Lo schema di funzionamento della telefonia BL deve mostrare come sono impostati i singoli collegamenti via cavo.</t>
  </si>
  <si>
    <t>Descrizione del difetto: lo schema dei collegamenti aggiornato della telefonia della chiusa non è affisso alla parete del centro telematico/ufficio del rifugio.</t>
  </si>
  <si>
    <t xml:space="preserve">Lo schema dei collegamenti della telefonia da chiusa deve mostrare come sono raccordati i diversi collegamenti. </t>
  </si>
  <si>
    <t>Con la soppressione della centrale telefonica BL, i collegamenti e il funzionamento devono essere riportati in uno schema separato.</t>
  </si>
  <si>
    <t>Descrizione del difetto: sono state apportate modifiche (modifica dei collegamenti saldati, modifica del cablaggio) al quadro principale dell’impianto telefonico.</t>
  </si>
  <si>
    <t>Per questo motivo il quadro è solo parzialmente pronto all’esercizio. Lo stato originale, che deve corrispondere ai documenti tecnici, va ripristinato da uno specialista.</t>
  </si>
  <si>
    <t>Descrizione del difetto: mancano i telefoni della chiusa.</t>
  </si>
  <si>
    <t>I telefoni devono essere procurati da uno specialista e montati secondo la circolare dell’UFPC del 10 gennaio 1994 «Attribuzione dei telefoni da chiusa ST-88».</t>
  </si>
  <si>
    <t>Descrizione del difetto: I telefoni della chiusa non sono montati e contrassegnati correttamente.</t>
  </si>
  <si>
    <t>Secondo il manuale tecnico della stazione murale WS-88/1 e WS-88/2, oppure secondo le istruzioni di montaggio, il telefono da chiusa ST-88 va montato nei seguenti punti:</t>
  </si>
  <si>
    <t>-        stazione murale WS-88/1 nella chiusa,</t>
  </si>
  <si>
    <t>-        stazione murale WS-88/2, di principio da collocare nella parte coperta dell’accesso, sotto la tettoia (prima della tenda o della porta blindata verso la zona sporca, in nessun caso nella zona pulita della predisinfezione, risp. del vano d’attesa) e</t>
  </si>
  <si>
    <t>-        apparecchio da tavolo nel centro telematico/ufficio della costruzione di protezione.</t>
  </si>
  <si>
    <t>Se la costruzione di protezione ha più accessi che telefoni da chiusa (ST-88) assegnati, questi devono essere montati negli accessi più importanti (vedi circolare dell’UFPC del 10 gennaio 1994 «Attribuzione dei telefoni da chiusa ST-88»).</t>
  </si>
  <si>
    <t>I collegamenti necessari devono essere eseguiti nel quadro di raccordo, contrassegnati e aggiunti nello schema di funzionamento dei telefoni.</t>
  </si>
  <si>
    <t>Marcature:</t>
  </si>
  <si>
    <t>-        presa nella chiusa (occupazione dell’allacciamento, risp. numero dell’allacciamento dei fili secondo lo schema di principio / schema di funzionamento),</t>
  </si>
  <si>
    <t>-        presa per il telefono da chiusa nel centro telematica e</t>
  </si>
  <si>
    <t>-        allacciamenti dei collegamenti sul quadro di raccordo BL.</t>
  </si>
  <si>
    <t>Descrizione del difetto: i telefoni della chiusa non funzionano.</t>
  </si>
  <si>
    <t>I telefoni devono essere riparati da uno specialista.</t>
  </si>
  <si>
    <t>Radiocomunicazione 200 MHz</t>
  </si>
  <si>
    <t>Documenti, materiale, collegamenti - da verificare nei rifugi dove è prescritta la radiocomunicazione 200 MHz (rifugi a partire da 400 posti protetti) o dove è presente.</t>
  </si>
  <si>
    <t>Descrizione del difetto: lo schema di funzionamento aggiornato non è affisso alla parete del centro telematico/ufficio del rifugio o del posto radio.</t>
  </si>
  <si>
    <t>Questo schema dev’essere realizzato e affisso in modo ben visibile nel centro telematica/ufficio del rifugio oppure vicino alle postazioni radio.</t>
  </si>
  <si>
    <t>Descrizione del difetto: non è presente un supporto d’antenna nella zona d’entrata o della rampa, presso l’uscita di soccorso o sul tetto.</t>
  </si>
  <si>
    <t>Per l’antenna esterna «SEA 80 S» si deve montare un supporto d’antenna nei seguenti punti:</t>
  </si>
  <si>
    <t>-        entrata,</t>
  </si>
  <si>
    <t>-        rampa,</t>
  </si>
  <si>
    <t>-        uscita di soccorso (presa e scarico ventilazione) e</t>
  </si>
  <si>
    <t>-        tetto.</t>
  </si>
  <si>
    <t>Descrizione del difetto: nel locale telematica manca l’antenna esterna SEA-80 S con il relativo cavo di collegamento.</t>
  </si>
  <si>
    <t>Si deve procurare un’antenna corrispondente con i rispettivi cavi di collegamento.</t>
  </si>
  <si>
    <t>Descrizione del difetto: mancano i cavi patch per il collegamento radio presso il posto radio 200 MHz.</t>
  </si>
  <si>
    <t>I cavi devono essere procurati e contrassegnati secondo lo scopo previsto.</t>
  </si>
  <si>
    <t>Descrizione del difetto: nella costruzione di protezione non è presente un collegamento radio.</t>
  </si>
  <si>
    <t>Si deve incaricare uno specialista di installare un collegamento radio nella costruzione di protezione.</t>
  </si>
  <si>
    <t>Radiocomunicazione 2500 MHz / Polycom / Telematica</t>
  </si>
  <si>
    <t>Descrizione del difetto: non sono disponibili liste di controllo per la messa in funzione delle installazioni di trasmissione e telematiche.</t>
  </si>
  <si>
    <t>Per garantire la prontezza d’esercizio degli impianti e delle installazioni di trasmissione e telematiche, deve essere presente una semplice lista di controllo per la loro messa in funzione.</t>
  </si>
  <si>
    <t>Descrizione del difetto: la messa in funzione delle installazioni di trasmissione e telematiche non viene addestrata con regolarità.</t>
  </si>
  <si>
    <t>La messa in funzione delle installazioni telematiche e di trasmissione dev’essere addestrata in occasione della prossima convocazione delle unità di Aiuto alla condotta (Telematica) della protezione civile. Si deve controllare se i collegamenti funzionano.</t>
  </si>
  <si>
    <t>Descrizione del difetto: non è garantito che l’uso dei locali telematica sia impedito alle persone non autorizzate.</t>
  </si>
  <si>
    <t>Tramite un piano di chiusura ci si deve assicurare che le persone non autorizzate non possano accedere al centro telematico e di trasmissione.</t>
  </si>
  <si>
    <t>Radiocomunicazione 2500 MHz</t>
  </si>
  <si>
    <t>Descrizione del difetto: lo schema di funzionamento aggiornato della radiocomunicazione 2500 MHz non è affisso alla parete del posto radio.</t>
  </si>
  <si>
    <t>Questo schema dev’essere realizzato e affisso in modo ben visibile vicino alle postazioni radio.</t>
  </si>
  <si>
    <t>Descrizione del difetto: nel locale telematica mancano le antenne esterne SEA-400 S e i relativi cavi di collegamento.</t>
  </si>
  <si>
    <t>L’antenna esterna SEA-400 S fissa con i rispettivi cavi di collegamento deve imperativamente essere presente nel locale telematica.</t>
  </si>
  <si>
    <t>Descrizione del difetto: nel locale telematica mancano le antenne esterne SEA-400 T (in borsa di tela) con i relativi cavi di collegamento.</t>
  </si>
  <si>
    <t>L’antenna esterna SEA-400 T fissa con i rispettivi cavi di collegamento deve imperativamente essere presente nel locale telematica.</t>
  </si>
  <si>
    <t>Descrizione del difetto: presso il posto radio 2500 MHz mancano i cavi patch per il collegamento di radiocomunicazione.</t>
  </si>
  <si>
    <t>Descrizione del difetto: manca una documentazione della copertura radio.</t>
  </si>
  <si>
    <t>Questa documentazione deve essere procurata presso lo specialista della pianificazione o della realizzazione di Polycom/GSM.</t>
  </si>
  <si>
    <t>Descrizione del difetto: lo schema di principio POLYCOM aggiornato non è affisso alla parete presso il ripetitore o manca.</t>
  </si>
  <si>
    <t>Questo schema dev’essere realizzato e affisso in modo ben visibile alla parete vicino al ripetitore.</t>
  </si>
  <si>
    <t>Descrizione del difetto: lo schema di principio GSM aggiornato non è affisso alla parete presso il ripetitore o manca.</t>
  </si>
  <si>
    <t>Descrizione del difetto: nella costruzione di protezione non c’è ricezione POLYCOM.</t>
  </si>
  <si>
    <t>Si deve incaricare uno specialista di eliminare il difetto.</t>
  </si>
  <si>
    <t>Descrizione del difetto: non è possibile stabilire un collegamento in modalità «direct mode».</t>
  </si>
  <si>
    <t>Il collegamento in modalità «direct mode» deve essere controllato e (ri)stabilito da uno specialista.</t>
  </si>
  <si>
    <t>Descrizione del difetto: non è possibile stabilire un collegamento con la centrale operativa della Polizia cantonale.</t>
  </si>
  <si>
    <t>Il collegamento deve essere controllato e (ri)stabilito da uno specialista.</t>
  </si>
  <si>
    <t>Armadio mobile di rete (rack)</t>
  </si>
  <si>
    <t>Descrizione del difetto: manca una documentazione della rete e dei raccordi.</t>
  </si>
  <si>
    <t>Questa documentazione deve essere procurata dallo specialista della pianificazione e dell’esecuzione del cablaggio universale di comunicazione (CU).</t>
  </si>
  <si>
    <t>Descrizione del difetto: manca il rack.</t>
  </si>
  <si>
    <t>Il rack deve essere procurato da uno specialista conformemente alle installazioni telematiche originariamente previste.</t>
  </si>
  <si>
    <t>Se manca il rack, la costruzione di protezione non è pronta all’esercizio. La procedura da seguire deve essere concordata con l’ente cantonale responsabile delle costruzioni di protezione.</t>
  </si>
  <si>
    <t>Descrizione del difetto: il rack non si trova all’interno dell’apposita demarcazione.</t>
  </si>
  <si>
    <t>Il rack deve essere posizionato nella posizione prevista in modo da poter stabilire correttamente i collegamenti.</t>
  </si>
  <si>
    <t>Descrizione del difetto: il rack non è messo a terra.</t>
  </si>
  <si>
    <t>Il rack deve essere messo a terra conformemente al capitolo 4.8 «Esempio di schema sinottico di messa a terra diretta» della guida dell’UFPP «Ampliamento dei sistemi telematici».</t>
  </si>
  <si>
    <t>Descrizione del difetto: manca l’impianto di commutazione per utenti (ICU).</t>
  </si>
  <si>
    <t>L’ICU deve essere procurato da uno specialista conformemente alle installazioni telematiche originariamente previste.</t>
  </si>
  <si>
    <t>Descrizione del difetto: manca uno switch (distributore di rete).</t>
  </si>
  <si>
    <t>Il distributore di rete deve essere procurato da uno specialista conformemente alle installazioni telematiche originariamente previste e i collegamenti previsti devono essere ristabiliti.</t>
  </si>
  <si>
    <t>Descrizione del difetto: il router è guasto o manca.</t>
  </si>
  <si>
    <t>Si deve procurare un nuovo router o incaricare uno specialista di sostituirlo.</t>
  </si>
  <si>
    <t>Se il router è guasto o manca, la costruzione di protezione non è pronta all’esercizio. La procedura da seguire deve essere concordata con l’ente cantonale responsabile delle costruzioni di protezione.</t>
  </si>
  <si>
    <t>Collegamenti telefonici e dati</t>
  </si>
  <si>
    <t>Collegamenti telefonici e Internet</t>
  </si>
  <si>
    <t>Descrizione del difetto: non tutti i collegamenti telefonici IP sono in funzione.</t>
  </si>
  <si>
    <t>Un numero minimo di «collegamenti telefonici IP» attivi dev’essere in funzione conformemente alla guida pratica UFPP «Ampliamento dei sistemi telematici».</t>
  </si>
  <si>
    <t>Se i «collegamenti telefonici IP» non sono in funzione, la costruzione di protezione non è pronta all’esercizio. La procedura da seguire deve essere concordata con l’ente cantonale responsabile delle costruzioni di protezione.</t>
  </si>
  <si>
    <t>Descrizione del difetto: il collegamento verso l’esterno per il funzionamento di manutenzione manca o è stato messo fuori servizio.</t>
  </si>
  <si>
    <t>Secondo il promemoria SUVA (SBA 150), per la protezione delle persone (funzionamento di manutenzione) deve essere in funzione un collegamento di rete fissa o di radiocomunicazione oppure un dispositivo d’allarme via cavo o via radio. Il necessario collegamento verso l’esterno va eseguito da uno specialista.</t>
  </si>
  <si>
    <t>Descrizione del difetto: nell’ubicazione di condotta attiva manca un collegamento a una rete di dati (Internet) tramite scatola CU.</t>
  </si>
  <si>
    <t>Si deve incaricare uno specialista di installare il collegamento.</t>
  </si>
  <si>
    <t>Descrizione del difetto: i numeri telefonici della costruzione di protezione sono stati erroneamente inseriti nella lista dei numeri di telefono.</t>
  </si>
  <si>
    <t>Il proprietario deve chiedere all’operatore telefonico di cancellare l’iscrizione dall’elenco.</t>
  </si>
  <si>
    <t>Descrizione del difetto: il raccordo TV nell’ubicazione di condotta, se presente, non funziona.</t>
  </si>
  <si>
    <t>Se è presente, il raccordo TV deve essere riparato da un professionista.</t>
  </si>
  <si>
    <t>Installazioni del servizio sanitario</t>
  </si>
  <si>
    <t>Installazioni specifiche</t>
  </si>
  <si>
    <t>Dispositivo di trattamento dell’aria per la sala operatoria (DTOP)</t>
  </si>
  <si>
    <t>Descrizione del difetto: il dispositivo di trattamento dell’aria per la sala operatoria non è stato messo fuori servizio.</t>
  </si>
  <si>
    <t>Il dispositivo di trattamento dell’aria per la sala operatoria (DTOP) deve essere messo fuori servizio a regola d’arte (disconnesso dalla corrente, svuotato e con gli allacciamenti attivi bloccati) e contrassegnato come «FUORI SERVIZIO».</t>
  </si>
  <si>
    <t>Impianto di sterilizzazione</t>
  </si>
  <si>
    <t>Descrizione del difetto: l’impianto di sterilizzazione non è stato messo fuori servizio.</t>
  </si>
  <si>
    <t>Gli sterilizzatori a vapore non sono più conformi alle nuove prescrizioni in vigore, pertanto non possono più essere utilizzati e devono essere contrassegnati nel modo seguente:</t>
  </si>
  <si>
    <t>«FUORI SERVIZIO, può essere utilizzato solo su ordine specifico delle autorità!»</t>
  </si>
  <si>
    <t>Rivestimento antistatico del pavimento</t>
  </si>
  <si>
    <t>Descrizione del difetto: il pavimento non è munito di rivestimento antistatico.</t>
  </si>
  <si>
    <t>Nei seguenti locali del rifugio è prescritto un rivestimento antistatico del pavimento:</t>
  </si>
  <si>
    <t>-        sala operatoria,</t>
  </si>
  <si>
    <t>-        preparazione,</t>
  </si>
  <si>
    <t>-        ambulatorio,</t>
  </si>
  <si>
    <t>-        gessi (solo negli osp prot),</t>
  </si>
  <si>
    <t>-        radiologia (solo negli osp prot),</t>
  </si>
  <si>
    <t>-        farmacia,</t>
  </si>
  <si>
    <t>-        laboratorio e</t>
  </si>
  <si>
    <t>-        sterilizzazione.</t>
  </si>
  <si>
    <t>La mancanza del rivestimento antistatico del pavimento in uno o più locali costituisce un difetto. Si deve prendere nota dei relativi locali e accordarsi con l’ente cantonale responsabile delle costruzioni di protezione su come procedere.</t>
  </si>
  <si>
    <t>Descrizione del difetto: il rivestimento antistatico del pavimento è danneggiato.</t>
  </si>
  <si>
    <t>Si deve commissionare la riparazione a una ditta specializzata. La procedura da seguire deve essere accordata con l’ente cantonale responsabile delle costruzioni di protezione.</t>
  </si>
  <si>
    <t>Approvvigionamento di gas medicinale (ossigeno O2 e protossido d’azoto N2O)</t>
  </si>
  <si>
    <t>Protossido d’azoto (N2O)</t>
  </si>
  <si>
    <t>Descrizione del difetto: l’impianto del protossido d’azoto (N2O) non è stato smantellato.</t>
  </si>
  <si>
    <t>I sistemi di protossido d’azoto esistenti, nonché i rispettivi sistemi di comando elettrici nei centri sanitari protetti e negli ospedali protetti, devono essere messi fuori servizio e smantellati dal proprietario. Se ciò non è avvenuto, questi sistemi devono essere contrassegnati come segue: «Utilizzazione vietata, quest’installazione deve essere adattata!»</t>
  </si>
  <si>
    <t>(cfr. circolare dell’UFPP del 31.08.2005)</t>
  </si>
  <si>
    <t>In caso di violazione di queste disposizioni, il proprietario può andare incontro a conseguenze di responsabilità civile, eventualità di cui deve essere informato.</t>
  </si>
  <si>
    <t>Descrizione del difetto: non sono state eliminate tutte le bombole di gas medicinale (N2O).</t>
  </si>
  <si>
    <t xml:space="preserve">Se nell’impianto di protezione sono presenti bombole di gas medicinale piene o vuote (protossido d’azoto N2O) con vecchio codice colore, queste devono essere smaltite in modo appropriato dal proprietario. </t>
  </si>
  <si>
    <t>Posti sanitari protetti «ATTIVI» e «INATTIVI»</t>
  </si>
  <si>
    <t>Descrizione del difetto: non sono state eliminate tutte le bombole di ossigeno medicinale (O2).</t>
  </si>
  <si>
    <t>Nel posto sanitario protetto le bombole di gas medicinale (ossigeno O2) con vecchio codice colore devono essere smaltite in modo appropriato dal proprietario.</t>
  </si>
  <si>
    <t>Descrizione del difetto: l’approvvigionamento di ossigeno medicinale (O2) non è stato messo fuori servizio e contrassegnato di conseguenza.</t>
  </si>
  <si>
    <t>L’approvvigionamento di ossigeno medicinale deve essere messo fuori servizio da un’impresa specializzata e contrassegnato con un cartello «FUORI SERVIZIO» (comprese le bombole «bianche»).</t>
  </si>
  <si>
    <t>Ospedali protetti «ATTIVI» e con statuto speciale SSC</t>
  </si>
  <si>
    <t>Descrizione del difetto: non sono presenti solo bombole d’ossigeno medicale bianche (O2).</t>
  </si>
  <si>
    <t>Le bombole di gas medicale (ossigeno O2) con vecchio codice colore devono essere smaltite in modo appropriato dal proprietario.</t>
  </si>
  <si>
    <t>Descrizione del difetto: l’approvvigionamento di ossigeno medicinale (O2) non è integrato nel sistema di garanzia della qualità dell’ospedale.</t>
  </si>
  <si>
    <t>Gli ospedali devono integrare le direttive per l’approvvigionamento d’ossigeno medicinale degli ospedali protetti attivi revisionate dall’Ufficio federale della protezione della popolazione (UFPP) nel loro sistema di garanzia della qualità. Essi sono responsabili di tutte le misure di manutenzione e ne assumono i costi. L’impiego di queste installazioni è previsto per il caso di catastrofi e altre situazioni d’emergenza. A tal fine va tenuto un apposito quaderno di controllo.</t>
  </si>
  <si>
    <t>Descrizione del difetto: le bombole di gas medicinale non sono conservate in piedi su un supporto e assicurate contro le cadute.</t>
  </si>
  <si>
    <t>Tutte le bombole di gas medicinale devono essere immagazzinate in piedi e assicurate mediante gli appositi fissaggi conformemente alle prescrizioni attualmente in vigore (SUVA, ITM 2000, pag. 11-27). I cappucci di protezione delle valvole devono essere avvitati, ma non troppo stretti. Le bombole non devono appoggiare direttamente sul pavimento a causa del pericolo di corrosione.</t>
  </si>
  <si>
    <t xml:space="preserve">
Acqua calda pompata
Batteria locale
Coperchio blindato
Cunicolo d’evasione
Dispositivo di trattamento dell’aria per sala operatoria
Impulso elettromagnetico 
Filtro antigas 
½ altezza dell’edificio
Impianto di commutazione per utenti 
Istruzioni tecniche per la manutenzione
Lista di manutenzione
Protossido d’azoto
Ossigeno
Presa d’aria
Porta blindata
Parete blindata scorrevole
Portone blindato 
Porta a pressione
Quadro principale
Scarico d’aria</t>
  </si>
  <si>
    <t>Spigolo inferiore
Trasmissione
Gruppo di continuità
Uscita di soccorso
Apparecchio di ventilazione 
Valvola antiesplosione
Valvola combinata (antiesplosione e sovrapressione)
Valvola di sovrappressione</t>
  </si>
  <si>
    <t>SI
trm
UPS
US
VA
VAE
VAE/
VSP
VSP</t>
  </si>
  <si>
    <r>
      <rPr>
        <b/>
        <u/>
        <sz val="11"/>
        <color theme="1"/>
        <rFont val="Calibri"/>
        <family val="2"/>
        <scheme val="minor"/>
      </rPr>
      <t>Legenda</t>
    </r>
    <r>
      <rPr>
        <sz val="11"/>
        <color theme="1"/>
        <rFont val="Calibri"/>
        <family val="2"/>
        <scheme val="minor"/>
      </rPr>
      <t xml:space="preserve">
ACP 
BL
CB
CE
DTOP
EMP
GF
H/2
ICU
ITM
LM
N2O
O2
PA
PB
PBS
POB
PP
QP
SA
</t>
    </r>
  </si>
  <si>
    <t>Di norma, il verbale di collaudo dev’essere riposto nella documentazione della costruzione di protezione. Questo verbale contiene dati e valori che devono essere disponibili per l’esercizio e la manutenzione della costruzione di protezione. Se il verbale di collaudo non è reperibile nell’archivio comunale, ci si deve accordare con l’ente cantonale competente su come procedere.</t>
  </si>
  <si>
    <t>Descrizione</t>
  </si>
  <si>
    <t>Posizione</t>
  </si>
  <si>
    <t>Completi</t>
  </si>
  <si>
    <t>Impianti di protezione rimodernabili</t>
  </si>
  <si>
    <t>Rifugi di ospedali, case per anziani, case di cura e istituti</t>
  </si>
  <si>
    <t xml:space="preserve">Descrizione del difetto: </t>
  </si>
  <si>
    <t>Descrizione del difetto:</t>
  </si>
  <si>
    <t>Le uscite di sicurezza (US) devono avere un’apertura di almeno 0.60 m x 0.80 m.</t>
  </si>
  <si>
    <t>verificare</t>
  </si>
  <si>
    <t>I</t>
  </si>
  <si>
    <t>G</t>
  </si>
  <si>
    <t>Osservazione</t>
  </si>
  <si>
    <t>Componenti dell'impianto di protezione</t>
  </si>
  <si>
    <t>Capitolo 2000 Costruzione</t>
  </si>
  <si>
    <t>Estintori</t>
  </si>
  <si>
    <t>Estintore 01</t>
  </si>
  <si>
    <t>Estintore 02</t>
  </si>
  <si>
    <t>Estintore 03</t>
  </si>
  <si>
    <t>Estintore 04</t>
  </si>
  <si>
    <t>Estintore 05</t>
  </si>
  <si>
    <t>Estintore 06</t>
  </si>
  <si>
    <t>Estintore 07</t>
  </si>
  <si>
    <t>N. di posti-letto e latrine d'emergenza</t>
  </si>
  <si>
    <t>Numero di posti-letto auspicato</t>
  </si>
  <si>
    <t>Numero di posti-letto in loco</t>
  </si>
  <si>
    <t>Numero di latrine d'emergenza in loco</t>
  </si>
  <si>
    <t>Numero di latrine d'emergenza auspicato</t>
  </si>
  <si>
    <t>Numero di cabine per latrine auspicato</t>
  </si>
  <si>
    <t>Numero di cabine per latrine effettivo</t>
  </si>
  <si>
    <t>Capitolo 3000 Ventilazione</t>
  </si>
  <si>
    <t>Luogo</t>
  </si>
  <si>
    <t>Tipo</t>
  </si>
  <si>
    <t>Fabbricante</t>
  </si>
  <si>
    <t>Ultima verifica</t>
  </si>
  <si>
    <t>Resistente agli urti</t>
  </si>
  <si>
    <t>Dati misurati secondo il verbale di collaudo:</t>
  </si>
  <si>
    <t>100% aria fresca senza aria di scarico in Pa</t>
  </si>
  <si>
    <t>100% aria fresca con aria di scarico in Pa</t>
  </si>
  <si>
    <t>Funzionam. con filtri antigas simulato senza aria di scarico in Pa</t>
  </si>
  <si>
    <t>Funzionam. con filtri antigas simulato con aria di scarico in Pa</t>
  </si>
  <si>
    <t>Dati misurati secondo il controllo periodico:</t>
  </si>
  <si>
    <t>Apparecchi di ventilazione:</t>
  </si>
  <si>
    <t>Gruppo elettrogeno 01</t>
  </si>
  <si>
    <t>Gruppo elettrogeno 02</t>
  </si>
  <si>
    <t>Gruppo elettrogeno 03</t>
  </si>
  <si>
    <t>Gruppo elettrogeno 04</t>
  </si>
  <si>
    <t>Gruppo elettrogeno 05</t>
  </si>
  <si>
    <t>Gruppo elettrogeno 06</t>
  </si>
  <si>
    <t>Gruppo elettrogeno 07</t>
  </si>
  <si>
    <t>Gruppo elettrogeno 08</t>
  </si>
  <si>
    <t>Monoblocco a soffitto</t>
  </si>
  <si>
    <t>N. UFPC</t>
  </si>
  <si>
    <t>Chiuse:</t>
  </si>
  <si>
    <t>Chiusa 01</t>
  </si>
  <si>
    <t>Chiusa 02</t>
  </si>
  <si>
    <t>Chiusa 03</t>
  </si>
  <si>
    <t>Chiusa 04</t>
  </si>
  <si>
    <t>Pace Sì/No</t>
  </si>
  <si>
    <t>Minuti</t>
  </si>
  <si>
    <t xml:space="preserve">Filtri antigas </t>
  </si>
  <si>
    <t>Filtro 01</t>
  </si>
  <si>
    <t>Filtro 02</t>
  </si>
  <si>
    <t>Filtro 03</t>
  </si>
  <si>
    <t>Filtro 04</t>
  </si>
  <si>
    <t>Filtro 05</t>
  </si>
  <si>
    <t>Filtro 06</t>
  </si>
  <si>
    <t>Filtro 07</t>
  </si>
  <si>
    <t>Filtro 08</t>
  </si>
  <si>
    <t>Valvola di esp. aria 01</t>
  </si>
  <si>
    <t>Valvola di esp. aria 02</t>
  </si>
  <si>
    <t>Valvola di esp. aria 03</t>
  </si>
  <si>
    <t xml:space="preserve">Ventilatore d’espulsione </t>
  </si>
  <si>
    <t>Riscaldamento</t>
  </si>
  <si>
    <t>Pace / Funzionamento di manutenzione</t>
  </si>
  <si>
    <t>Funzionamento d'emergenza / conflitto armato</t>
  </si>
  <si>
    <t>Capitolo 4000 Approvvigionamento idrico</t>
  </si>
  <si>
    <t>Serbatoio dell’acqua Sì/NO</t>
  </si>
  <si>
    <t xml:space="preserve">Capienza del serbatoio in L </t>
  </si>
  <si>
    <t>Pozzo di captazione dell’acqua potabile Sì/NO</t>
  </si>
  <si>
    <t>Concessione presente Sì/NO</t>
  </si>
  <si>
    <t>Pompa a mano Sì/NO</t>
  </si>
  <si>
    <t>Marca:</t>
  </si>
  <si>
    <t>Tipo:</t>
  </si>
  <si>
    <t>N. UFPC:</t>
  </si>
  <si>
    <t>Conservato Sì/NO</t>
  </si>
  <si>
    <t>Elevatore di pressione Sì/NO</t>
  </si>
  <si>
    <t>Stato di riempimento funzionamento di manutenzione:</t>
  </si>
  <si>
    <t>Operativo Sì/NO</t>
  </si>
  <si>
    <t>Capitolo 5000 Evacuazione delle acque di scarico</t>
  </si>
  <si>
    <t xml:space="preserve">Tipo di canalizzazione </t>
  </si>
  <si>
    <t>Pompa fecale ad azionamento manuale Sì/NO</t>
  </si>
  <si>
    <t>Pompa fecale elettrica Sì/NO</t>
  </si>
  <si>
    <t>Comando EMP Sì/NO</t>
  </si>
  <si>
    <t>Capitolo 6000 Approvvigionamento di elettricità</t>
  </si>
  <si>
    <t>Ultimo controllo dell'impianto a corrente forte:</t>
  </si>
  <si>
    <t>Protezione EMP presente Sì/NO</t>
  </si>
  <si>
    <t>Scatola esterna con morsetti di raccordo Sì/NO</t>
  </si>
  <si>
    <t>Gruppo elettrogeno d’emergenza Sì/NO</t>
  </si>
  <si>
    <t>Sistema d'avviamento:</t>
  </si>
  <si>
    <t>Sistema di raffreddamento:</t>
  </si>
  <si>
    <t>Marca del motore:</t>
  </si>
  <si>
    <t>Tipo/Modello del motore:</t>
  </si>
  <si>
    <t>Potenza in kW del motore:</t>
  </si>
  <si>
    <t>Prestazione in CV del motore:</t>
  </si>
  <si>
    <t>Marca del generatore:</t>
  </si>
  <si>
    <t>Tipo/Modello del generatore:</t>
  </si>
  <si>
    <t>Potenza nominale in kVA:</t>
  </si>
  <si>
    <t>Potenza in kW:</t>
  </si>
  <si>
    <t>Corrente per fase (A)</t>
  </si>
  <si>
    <t xml:space="preserve">Potenza nominale corrente d'emergenza </t>
  </si>
  <si>
    <t>Ultimo test 24 ore:</t>
  </si>
  <si>
    <t>Cisterna dell’olio combustibile Sì/No</t>
  </si>
  <si>
    <t>Riempimento del serbatoio:</t>
  </si>
  <si>
    <t>Funzionamento dal fusto Sì/NO</t>
  </si>
  <si>
    <t>Potenza nominale 100% corrente nominale:</t>
  </si>
  <si>
    <t>80% della potenza nominale convertita in intensità di corrente:</t>
  </si>
  <si>
    <t>Capienza del serbatoio in litri</t>
  </si>
  <si>
    <t>Ultima revisione</t>
  </si>
  <si>
    <t xml:space="preserve">Lampade portatili d’emergenza </t>
  </si>
  <si>
    <t>Lampade portatili d’emergenza  01</t>
  </si>
  <si>
    <t>Lampade portatili d’emergenza  02</t>
  </si>
  <si>
    <t>Lampade portatili d’emergenza  03</t>
  </si>
  <si>
    <t>Lampade portatili d’emergenza  04</t>
  </si>
  <si>
    <t>Lampade portatili d’emergenza  05</t>
  </si>
  <si>
    <t>Lampade portatili d’emergenza  06</t>
  </si>
  <si>
    <t>Lampade portatili d’emergenza  07</t>
  </si>
  <si>
    <t>Apparecchi da cucina Sì/No</t>
  </si>
  <si>
    <t>Numero</t>
  </si>
  <si>
    <t>Marca</t>
  </si>
  <si>
    <t>Capienza in litri</t>
  </si>
  <si>
    <t>Potenza in kW</t>
  </si>
  <si>
    <t>Fornelli Sì/No</t>
  </si>
  <si>
    <t>Fornello elettrico 2 placche Sì/No</t>
  </si>
  <si>
    <t>Produzione di acqua calda / boiler Sì/No</t>
  </si>
  <si>
    <t>Altri apparecchi (steamer, frigorifero, boiler ecc.)</t>
  </si>
  <si>
    <t>Capitolo 7000 Trasmissioni e telematica</t>
  </si>
  <si>
    <t>Migrazione All IP: Sì/No</t>
  </si>
  <si>
    <t>Numero di telefono principale:</t>
  </si>
  <si>
    <t>Quantità di numeri di rete fissa attivi</t>
  </si>
  <si>
    <t>Collegamento BL int./esterno Sì/No</t>
  </si>
  <si>
    <t>Telefonia BL Sì/No</t>
  </si>
  <si>
    <t>Ampliamento telematico Sì/No</t>
  </si>
  <si>
    <t>Numero di telefoni da chiusa</t>
  </si>
  <si>
    <t>Installazione di radiocomunicazione 200MHz  Sì/No</t>
  </si>
  <si>
    <t>Antenne SEA 80 presenti</t>
  </si>
  <si>
    <t>Antenne SEA 400 S presenti</t>
  </si>
  <si>
    <t>Antenne SEA 400 T presenti</t>
  </si>
  <si>
    <t>Ripetitore Polycom Sì/No</t>
  </si>
  <si>
    <t>Ampliamento GSM Sì/No</t>
  </si>
  <si>
    <t>Capitolo 8000 Installazioni del servizio sanitario</t>
  </si>
  <si>
    <t>Sì/No</t>
  </si>
  <si>
    <t>Quantità</t>
  </si>
  <si>
    <t xml:space="preserve">Sterilizzazione  </t>
  </si>
  <si>
    <t>Sterilizzazione con fornello</t>
  </si>
  <si>
    <t xml:space="preserve">Approvvigionamento di gas medicinali  </t>
  </si>
  <si>
    <t xml:space="preserve">Frigoriferi </t>
  </si>
  <si>
    <t xml:space="preserve">Armadi riscaldanti </t>
  </si>
  <si>
    <t xml:space="preserve">Apparecchio a raggi x </t>
  </si>
  <si>
    <t>Tavoli OP</t>
  </si>
  <si>
    <t>Lampade OP</t>
  </si>
  <si>
    <t xml:space="preserve">Lavatrice Sì/No </t>
  </si>
  <si>
    <t>Tumbler Sì/No</t>
  </si>
  <si>
    <t>Da controllare di norma nei rifugi in cui sono stati installati questi apparecchi e negli impianti di protezione</t>
  </si>
  <si>
    <t>Rifugi speciali, rifugi in campo aperto e rifugi in autorimesse sotterranee</t>
  </si>
  <si>
    <t>Contatore gruppo elettr.:</t>
  </si>
  <si>
    <t xml:space="preserve">Difetti straordinari nel capitolo «Approvvigionamento di elettricità» secondo le Istruzioni CPCP (art.11 cpv. 5) </t>
  </si>
  <si>
    <t xml:space="preserve">Difetti straordinari nel capitolo «Trm e telematica» secondo le Istruzioni CPCP (art.11 cpv. 5) </t>
  </si>
  <si>
    <t xml:space="preserve">Difetti straordinari nel capitolo «Installazioni del servizio sanitario» secondo le Istruzioni CPCP (art.11 cpv. 5) </t>
  </si>
  <si>
    <t xml:space="preserve">Difetti straordinari nel capitolo «Presupposti per l'esercizio» secondo le Istruzioni CPCP (art.11 cpv. 5) </t>
  </si>
  <si>
    <t xml:space="preserve">Difetti straordinari nel capitolo «Costruzione» secondo le Istruzioni CPCP (art.11 cpv. 5) </t>
  </si>
  <si>
    <t xml:space="preserve">Difetti straordinari nel capitolo «Ventilazione» secondo le Istruzioni CPCP (art.11 cpv. 5) </t>
  </si>
  <si>
    <t xml:space="preserve">Difetti straordinari nel capitolo «Approvvigionamento idrico» secondo le Istruzioni CPCP (art.11 cpv. 5) </t>
  </si>
  <si>
    <t>Questo schema dev’essere allestito e montato in modo duraturo e ben visibile presso la pompa fecale.</t>
  </si>
  <si>
    <t>Descrizione del difetto: lo schema di funzionamento «Evacuazione delle acque di scarico» non corrisponde all’installazione presente nella costruzione di protezione.</t>
  </si>
  <si>
    <t>Lo schema deve corrispondere alle installazioni presenti ed essere completato, corretto o rielaborato di conseguenza.</t>
  </si>
  <si>
    <t>Descrizione del difetto: in base allo schema di funzionamento «Evacuazione delle acque di scarico» non è possibile impostare correttamente i seguenti modi di funzionamento:</t>
  </si>
  <si>
    <t>-        funzionamento normale,</t>
  </si>
  <si>
    <t>-        funzionamento in caso di guasto alla canalizzazione locale e</t>
  </si>
  <si>
    <t>-        funzionamento in caso di guasto alla pompa fecale (con canalizzazione situata più in alto).</t>
  </si>
  <si>
    <t>Le marcature sui componenti devono essere corrette o completate.</t>
  </si>
  <si>
    <t xml:space="preserve">Le marcature (p. es. adesivi, targhette in alluminio con catenella, ecc.) devono essere applicate in modo permanente nel punto previsto in modo tale che vengano inequivocabilmente associate al rispettivo componente. </t>
  </si>
  <si>
    <t>Controllo dell’evacuazione delle acque di scarico</t>
  </si>
  <si>
    <t>Saracinesche e coperture dei pozzi</t>
  </si>
  <si>
    <t>Descrizione del difetto: non tutte le installazioni necessarie per evacuare le acque di scarico in questo tipo di costruzione di protezione sono presenti.</t>
  </si>
  <si>
    <t xml:space="preserve">La costruzione di protezione non soddisfa più i requisiti dell’utilizzo per il quale era stato originariamente previsto. </t>
  </si>
  <si>
    <t>Descrizione del difetto: le saracinesche della canalizzazione non funzionano.</t>
  </si>
  <si>
    <t>Le saracinesche devono essere sottoposte a una manutenzione generale o sostituite.</t>
  </si>
  <si>
    <t>Descrizione del difetto: la manutenzione delle coperture dei pozzi non è stata eseguita.</t>
  </si>
  <si>
    <t>Le coperture devono essere sottoposte a una manutenzione generale. Le guarnizioni in gomma friabili, indurite, screpolate o danneggiate devono essere sostituite. Si devono procurare e montare le guarnizioni mancanti.</t>
  </si>
  <si>
    <t>Descrizione del difetto: mancano gli attrezzi o le chiavi per aprire e chiudere le coperture dei pozzi, i pozzetti di scarico, le saracinesche e le griglie.</t>
  </si>
  <si>
    <t>Gli attrezzi speciali e le chiavi mancanti devono essere procurati e depositati nella costruzione di protezione (locale manutenzione tecnica, locale ventilazione).</t>
  </si>
  <si>
    <t>Pozzetti di scarico</t>
  </si>
  <si>
    <t>Descrizione del difetto: non tutte le condotte di drenaggio che portano dal settore non protetto all’interno della costruzione di protezione sono munite di pozzetto di scarico o saracinesca che si possono chiudere a chiave.</t>
  </si>
  <si>
    <t>Al momento dell’approntamento della costruzione di protezione dev’essere possibile chiudere i pozzetti (p. es. con lastre d’acciaio). Il piano della canalizzazione e lo schema di funzionamento «Acque di scarico» devono essere aggiornati. La procedura da seguire deve essere concordata con l’ente cantonale responsabile delle costruzioni di protezione.</t>
  </si>
  <si>
    <t>Descrizione del difetto: i pozzetti di scarico a pavimento sono sporchi, arrugginiti o non funzionanti.</t>
  </si>
  <si>
    <t>I pozzetti di scarico arrugginiti o corrosi vanno puliti, eventualmente tramite sabbiatura, e trattati con vernice al catrame (ITM 2000 - pos 126). Si devono sostituire le guarnizioni difettose e procurare quelle mancanti.</t>
  </si>
  <si>
    <t>Descrizione del difetto: nella sala macchine è presente un pozzetto di scarico a pavimento - da verificare nei rifugi in cui è prescritto o installato un gruppo elettrogeno d’emergenza (rifugi a partire da 800 posti).</t>
  </si>
  <si>
    <t>Secondo le istruzioni tecniche attualmente in vigore, nella sala macchine non devono esserci pozzetti di scarico a pavimento per la presenza di carburanti e lubrificanti che potrebbero fuoriuscire. La procedura da seguire per eliminare questo difetto deve essere concordata con l’ente cantonale responsabile delle costruzioni di protezione.</t>
  </si>
  <si>
    <t>Smaltimento delle acque di scarico (*in rifugi di ospedali, case per anziani, case di cura e istituti realizzati prima del 2012)</t>
  </si>
  <si>
    <t>Descrizione del difetto: non è possibile passare al «Funzionamento d’emergenza mediante pompa a mano» senza entrare nella fossa fecale.</t>
  </si>
  <si>
    <t>Questo difetto costituisce un pericolo. Il proprietario può quindi andare incontro a conseguenze di responsabilità civile, eventualità di cui deve essere informato. La procedura da seguire per eliminare questo difetto deve quindi essere concordata con l’ente cantonale responsabile delle costruzioni di protezione.</t>
  </si>
  <si>
    <t>Descrizione del difetto: non è possibile evacuare le acque di scarico con la pompa a mano attraverso l’allacciamento esterno (raccordo Storz 75 o 100 mm), i pezzi di raccordo e i tubi flessibili previsti a questo scopo.</t>
  </si>
  <si>
    <t>Gli accessori necessari (tubo flessibile, tubo a gomito, ecc.) devono essere procurati, contrassegnati e depositati all’interno della costruzione di protezione affinché sia possibile evacuare le acque di scarico dalla fossa fecale all’esterno. Il funzionamento dell’installazione deve essere controllato in occasione della prossima manutenzione.</t>
  </si>
  <si>
    <t>Descrizione del difetto: manca la leva d’azionamento per la pompa fecale a mano.</t>
  </si>
  <si>
    <t>La leva deve essere procurata presso il fabbricante e appesa alla parete in modo permanente accanto alla pompa fecale manuale.</t>
  </si>
  <si>
    <t>Descrizione del difetto: nella pompa fecale ad azionamento manuale con valvole di ritenuta a sfera, le valvole non sono fissate in posizione sollevata. Le sfere e i coperchi con le guarnizioni non sono smontati e conservati in un sacchetto debitamente contrassegnato presso la pompa a mano.</t>
  </si>
  <si>
    <t xml:space="preserve">Le valvole devono essere sollevate e fissate tramite un ausilio adeguato. </t>
  </si>
  <si>
    <t>Per impedire che rimangano bloccate e arrugginiscano, le sfere e i coperchi con le guarnizioni della pompa fecale ad azionamento manuale devono essere smontate, conservate e depositate in un sacchetto vicino alla pompa.</t>
  </si>
  <si>
    <t>Descrizione del difetto: la pompa fecale ad azionamento manuale non funziona.</t>
  </si>
  <si>
    <t>La pompa deve essere riparata o sostituita e quindi conservata.</t>
  </si>
  <si>
    <t>Descrizione del difetto: le condotte e i pozzi delle acque di scarico non sono puliti.</t>
  </si>
  <si>
    <t>Almeno una volta ogni 10 anni si deve incaricare una ditta specializzata di pulire le condotte delle canalizzazioni e i pozzi.</t>
  </si>
  <si>
    <t>Descrizione del difetto: la pompa fecale elettrica in caso di canalizzazione esterna situata più in alto non funziona.</t>
  </si>
  <si>
    <t>La pompa deve essere riparata da un professionista o sostituita. La procedura da seguire deve essere concordata con l’ente cantonale responsabile delle costruzioni di protezione.</t>
  </si>
  <si>
    <t>Descrizione del difetto: la fossa fecale in caso di canalizzazione esterna situata più in basso non è pulita e asciutta.</t>
  </si>
  <si>
    <t>Nel funzionamento di manutenzione, la fossa fecale dovrebbe essere pulita e asciutta. Va quindi svuotata con una pompa. In seguito si deve capire da dove l’acqua si è infiltrata nella fossa. Ci si deve accordare con l’ente cantonale responsabile delle costruzioni di protezione su come procedere in seguito.</t>
  </si>
  <si>
    <t>Descrizione del difetto: mancano gli strumenti per smontare la pompa fecale elettrica.</t>
  </si>
  <si>
    <t>Si deve montare un dispositivo di sollevamento a soffitto. Inoltre dovrebbe essere disponibile un paranco semplice o un sistema analogo.</t>
  </si>
  <si>
    <t>Descrizione del difetto: l’esecuzione delle misure organizzative e tecniche necessarie in caso di allarme «fossa fecale piena» non è garantita.</t>
  </si>
  <si>
    <t xml:space="preserve">Si devono adottare le seguenti misure: </t>
  </si>
  <si>
    <t xml:space="preserve">-        montare una sirena in un posto ben visibile all’esterno della costruzione di protezione e aggiungere eventualmente </t>
  </si>
  <si>
    <t>una luce lampeggiante o girevole all’interno della costruzione e un cartello con le istruzioni da seguire e</t>
  </si>
  <si>
    <t>-        altre misure appropriate (ev. allarme remoto).</t>
  </si>
  <si>
    <t>Attenzione: se la costruzione di protezione è munita di protezione EMP, l’installazione deve essere eseguita secondo le istruzioni del fabbricante della pompa fecale (omologata UFPP).</t>
  </si>
  <si>
    <t xml:space="preserve">In caso contrario, il proprietario può andare incontro a conseguenze di responsabilità civile, eventualità di cui deve essere informato. In presenza di un difetto ci si deve quindi accordare con l’ente cantonale responsabile delle costruzioni di protezione su come procedere. </t>
  </si>
  <si>
    <t>Installazione di radiocomunicazione 2500MHz Sì/No</t>
  </si>
  <si>
    <t>Per poter effettuare un controllo direttamente nell’impianto senza l’ausilio di strumenti digitali, è stata creata questa tabella. Al termine del controllo in loco, i risultati devono essere trasferiti nello strumento CPCP. La presentazione del rapporto avviene come previsto e secondo le direttive dell’apposito strumento al UFPP e ai proprietari.</t>
  </si>
  <si>
    <t>Inserite nei campi dei risultati quanto segue: in caso di omissione = NA / in caso di difetto = D / in caso di assenza di difetti = SD / Per i progetti ITR = I</t>
  </si>
  <si>
    <t>Checklist e rapporto di verifica (formato cartaceo)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</si>
</sst>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 &quot;Stk.&quot;"/>
    <numFmt numFmtId="165" formatCode="0\ \P\a"/>
    <numFmt numFmtId="166" formatCode="0\ &quot;Min.&quot;"/>
    <numFmt numFmtId="167" formatCode="#,##0\ &quot;Liter&quot;"/>
    <numFmt numFmtId="168" formatCode="0\ &quot;KVA&quot;"/>
    <numFmt numFmtId="169" formatCode="0.00\ &quot;A&quot;"/>
    <numFmt numFmtId="170" formatCode="0.00\ \K\W"/>
    <numFmt numFmtId="171" formatCode="0.00\ &quot;Amp.&quot;"/>
    <numFmt numFmtId="172" formatCode="0\ &quot;Std.&quot;"/>
    <numFmt numFmtId="173" formatCode="0.0\ &quot;kW&quot;"/>
    <numFmt numFmtId="174" formatCode="0\ \ &quot;Stk.&quot;"/>
  </numFmts>
  <fonts count="28" x14ac:knownFonts="1">
    <font>
      <sz val="11"/>
      <color theme="1"/>
      <name val="Calibri"/>
      <family val="2"/>
      <scheme val="minor"/>
    </font>
    <font>
      <sz val="11"/>
      <color theme="1"/>
      <name val="Arial"/>
      <family val="2"/>
    </font>
    <font>
      <b/>
      <sz val="11"/>
      <color theme="1"/>
      <name val="Calibri"/>
      <family val="2"/>
      <scheme val="minor"/>
    </font>
    <font>
      <u/>
      <sz val="11"/>
      <color theme="10"/>
      <name val="Calibri"/>
      <family val="2"/>
      <scheme val="minor"/>
    </font>
    <font>
      <sz val="28"/>
      <color theme="1"/>
      <name val="Calibri"/>
      <family val="2"/>
      <scheme val="minor"/>
    </font>
    <font>
      <sz val="11"/>
      <name val="Calibri"/>
      <family val="2"/>
      <scheme val="minor"/>
    </font>
    <font>
      <b/>
      <sz val="16"/>
      <color theme="1"/>
      <name val="Arial"/>
      <family val="2"/>
    </font>
    <font>
      <b/>
      <u/>
      <sz val="11"/>
      <color theme="1"/>
      <name val="Calibri"/>
      <family val="2"/>
      <scheme val="minor"/>
    </font>
    <font>
      <b/>
      <u/>
      <sz val="11"/>
      <name val="Calibri"/>
      <family val="2"/>
      <scheme val="minor"/>
    </font>
    <font>
      <sz val="14"/>
      <color theme="1"/>
      <name val="Calibri"/>
      <family val="2"/>
      <scheme val="minor"/>
    </font>
    <font>
      <b/>
      <sz val="14"/>
      <color theme="1"/>
      <name val="Calibri"/>
      <family val="2"/>
      <scheme val="minor"/>
    </font>
    <font>
      <b/>
      <u/>
      <sz val="14"/>
      <name val="Calibri"/>
      <family val="2"/>
      <scheme val="minor"/>
    </font>
    <font>
      <sz val="8"/>
      <color theme="0"/>
      <name val="Calibri"/>
      <family val="2"/>
      <scheme val="minor"/>
    </font>
    <font>
      <sz val="8"/>
      <name val="Calibri"/>
      <family val="2"/>
      <scheme val="minor"/>
    </font>
    <font>
      <b/>
      <sz val="26"/>
      <color theme="1"/>
      <name val="Arial"/>
      <family val="2"/>
    </font>
    <font>
      <b/>
      <sz val="10"/>
      <color theme="1"/>
      <name val="Calibri"/>
      <family val="2"/>
      <scheme val="minor"/>
    </font>
    <font>
      <sz val="9"/>
      <color theme="1"/>
      <name val="Arial"/>
      <family val="2"/>
    </font>
    <font>
      <b/>
      <sz val="9"/>
      <color theme="1"/>
      <name val="Arial"/>
      <family val="2"/>
    </font>
    <font>
      <b/>
      <u/>
      <sz val="9"/>
      <color theme="1"/>
      <name val="Arial"/>
      <family val="2"/>
    </font>
    <font>
      <b/>
      <sz val="10"/>
      <name val="Calibri"/>
      <family val="2"/>
      <scheme val="minor"/>
    </font>
    <font>
      <sz val="10"/>
      <color indexed="8"/>
      <name val="Arial"/>
      <family val="2"/>
    </font>
    <font>
      <sz val="11"/>
      <color indexed="8"/>
      <name val="Calibri"/>
      <family val="2"/>
      <scheme val="minor"/>
    </font>
    <font>
      <sz val="11"/>
      <color rgb="FFFF0000"/>
      <name val="Calibri"/>
      <family val="2"/>
      <scheme val="minor"/>
    </font>
    <font>
      <b/>
      <sz val="18"/>
      <color theme="1"/>
      <name val="Calibri"/>
      <family val="2"/>
      <scheme val="minor"/>
    </font>
    <font>
      <sz val="9"/>
      <name val="Arial"/>
      <family val="2"/>
    </font>
    <font>
      <b/>
      <sz val="14"/>
      <name val="Calibri"/>
      <family val="2"/>
      <scheme val="minor"/>
    </font>
    <font>
      <b/>
      <sz val="11"/>
      <name val="Calibri"/>
      <family val="2"/>
      <scheme val="minor"/>
    </font>
    <font>
      <b/>
      <sz val="11"/>
      <color rgb="FFFF0000"/>
      <name val="Calibri"/>
      <family val="2"/>
      <scheme val="minor"/>
    </font>
  </fonts>
  <fills count="18">
    <fill>
      <patternFill patternType="none"/>
    </fill>
    <fill>
      <patternFill patternType="gray125"/>
    </fill>
    <fill>
      <patternFill patternType="solid">
        <fgColor theme="6" tint="0.79998168889431442"/>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6" tint="0.59996337778862885"/>
        <bgColor indexed="64"/>
      </patternFill>
    </fill>
    <fill>
      <patternFill patternType="solid">
        <fgColor theme="6" tint="0.39994506668294322"/>
        <bgColor indexed="64"/>
      </patternFill>
    </fill>
    <fill>
      <gradientFill degree="270">
        <stop position="0">
          <color theme="0"/>
        </stop>
        <stop position="1">
          <color theme="6" tint="-0.25098422193060094"/>
        </stop>
      </gradientFill>
    </fill>
    <fill>
      <gradientFill degree="270">
        <stop position="0">
          <color theme="0"/>
        </stop>
        <stop position="1">
          <color theme="6" tint="0.40000610370189521"/>
        </stop>
      </gradientFill>
    </fill>
    <fill>
      <gradientFill degree="270">
        <stop position="0">
          <color theme="0"/>
        </stop>
        <stop position="1">
          <color theme="6" tint="-0.49803155613879818"/>
        </stop>
      </gradientFill>
    </fill>
    <fill>
      <gradientFill degree="270">
        <stop position="0">
          <color theme="0"/>
        </stop>
        <stop position="1">
          <color theme="3" tint="0.59999389629810485"/>
        </stop>
      </gradientFill>
    </fill>
    <fill>
      <patternFill patternType="solid">
        <fgColor theme="0" tint="-0.14996795556505021"/>
        <bgColor indexed="64"/>
      </patternFill>
    </fill>
    <fill>
      <patternFill patternType="solid">
        <fgColor theme="0"/>
        <bgColor indexed="64"/>
      </patternFill>
    </fill>
    <fill>
      <patternFill patternType="solid">
        <fgColor theme="0" tint="-0.249977111117893"/>
        <bgColor indexed="64"/>
      </patternFill>
    </fill>
  </fills>
  <borders count="46">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medium">
        <color auto="1"/>
      </right>
      <top style="medium">
        <color auto="1"/>
      </top>
      <bottom style="medium">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style="dashed">
        <color auto="1"/>
      </left>
      <right style="medium">
        <color auto="1"/>
      </right>
      <top style="dashed">
        <color auto="1"/>
      </top>
      <bottom style="medium">
        <color auto="1"/>
      </bottom>
      <diagonal/>
    </border>
    <border>
      <left style="medium">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medium">
        <color auto="1"/>
      </right>
      <top style="dashed">
        <color auto="1"/>
      </top>
      <bottom style="dashed">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dashed">
        <color auto="1"/>
      </right>
      <top style="dashed">
        <color auto="1"/>
      </top>
      <bottom/>
      <diagonal/>
    </border>
    <border>
      <left style="medium">
        <color auto="1"/>
      </left>
      <right style="dashed">
        <color auto="1"/>
      </right>
      <top/>
      <bottom style="dashed">
        <color auto="1"/>
      </bottom>
      <diagonal/>
    </border>
    <border>
      <left style="dashed">
        <color auto="1"/>
      </left>
      <right style="dashed">
        <color auto="1"/>
      </right>
      <top style="dashed">
        <color auto="1"/>
      </top>
      <bottom/>
      <diagonal/>
    </border>
    <border>
      <left style="dashed">
        <color auto="1"/>
      </left>
      <right style="dashed">
        <color auto="1"/>
      </right>
      <top/>
      <bottom style="dashed">
        <color auto="1"/>
      </bottom>
      <diagonal/>
    </border>
    <border>
      <left style="medium">
        <color auto="1"/>
      </left>
      <right style="dashed">
        <color auto="1"/>
      </right>
      <top style="medium">
        <color auto="1"/>
      </top>
      <bottom/>
      <diagonal/>
    </border>
    <border>
      <left style="dashed">
        <color auto="1"/>
      </left>
      <right style="medium">
        <color auto="1"/>
      </right>
      <top style="dashed">
        <color auto="1"/>
      </top>
      <bottom/>
      <diagonal/>
    </border>
    <border>
      <left style="dashed">
        <color auto="1"/>
      </left>
      <right style="medium">
        <color auto="1"/>
      </right>
      <top/>
      <bottom style="dashed">
        <color auto="1"/>
      </bottom>
      <diagonal/>
    </border>
    <border>
      <left style="dashed">
        <color auto="1"/>
      </left>
      <right style="dashed">
        <color auto="1"/>
      </right>
      <top style="medium">
        <color auto="1"/>
      </top>
      <bottom/>
      <diagonal/>
    </border>
    <border>
      <left style="dashed">
        <color auto="1"/>
      </left>
      <right style="medium">
        <color auto="1"/>
      </right>
      <top style="medium">
        <color auto="1"/>
      </top>
      <bottom/>
      <diagonal/>
    </border>
    <border>
      <left style="medium">
        <color auto="1"/>
      </left>
      <right style="dashed">
        <color auto="1"/>
      </right>
      <top style="medium">
        <color auto="1"/>
      </top>
      <bottom style="medium">
        <color auto="1"/>
      </bottom>
      <diagonal/>
    </border>
    <border>
      <left style="dashed">
        <color auto="1"/>
      </left>
      <right style="dashed">
        <color auto="1"/>
      </right>
      <top style="medium">
        <color auto="1"/>
      </top>
      <bottom style="medium">
        <color auto="1"/>
      </bottom>
      <diagonal/>
    </border>
    <border>
      <left style="dashed">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dotted">
        <color auto="1"/>
      </left>
      <right style="dotted">
        <color auto="1"/>
      </right>
      <top style="dotted">
        <color auto="1"/>
      </top>
      <bottom style="dotted">
        <color auto="1"/>
      </bottom>
      <diagonal/>
    </border>
    <border>
      <left style="dotted">
        <color auto="1"/>
      </left>
      <right style="dotted">
        <color auto="1"/>
      </right>
      <top style="dotted">
        <color auto="1"/>
      </top>
      <bottom style="medium">
        <color auto="1"/>
      </bottom>
      <diagonal/>
    </border>
    <border>
      <left style="dotted">
        <color auto="1"/>
      </left>
      <right style="dotted">
        <color auto="1"/>
      </right>
      <top/>
      <bottom style="dotted">
        <color auto="1"/>
      </bottom>
      <diagonal/>
    </border>
    <border>
      <left style="medium">
        <color auto="1"/>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top style="medium">
        <color auto="1"/>
      </top>
      <bottom style="medium">
        <color auto="1"/>
      </bottom>
      <diagonal/>
    </border>
    <border>
      <left style="dashed">
        <color auto="1"/>
      </left>
      <right/>
      <top/>
      <bottom style="medium">
        <color auto="1"/>
      </bottom>
      <diagonal/>
    </border>
    <border>
      <left/>
      <right/>
      <top style="thin">
        <color indexed="22"/>
      </top>
      <bottom/>
      <diagonal/>
    </border>
    <border>
      <left style="thin">
        <color indexed="22"/>
      </left>
      <right/>
      <top style="thin">
        <color indexed="22"/>
      </top>
      <bottom/>
      <diagonal/>
    </border>
    <border>
      <left style="thin">
        <color indexed="22"/>
      </left>
      <right/>
      <top/>
      <bottom/>
      <diagonal/>
    </border>
    <border>
      <left style="thin">
        <color indexed="64"/>
      </left>
      <right style="thin">
        <color indexed="64"/>
      </right>
      <top style="thin">
        <color indexed="64"/>
      </top>
      <bottom style="thin">
        <color indexed="64"/>
      </bottom>
      <diagonal/>
    </border>
    <border>
      <left style="medium">
        <color auto="1"/>
      </left>
      <right style="medium">
        <color auto="1"/>
      </right>
      <top/>
      <bottom style="medium">
        <color auto="1"/>
      </bottom>
      <diagonal/>
    </border>
    <border>
      <left style="dashed">
        <color auto="1"/>
      </left>
      <right style="medium">
        <color auto="1"/>
      </right>
      <top/>
      <bottom style="medium">
        <color auto="1"/>
      </bottom>
      <diagonal/>
    </border>
  </borders>
  <cellStyleXfs count="3">
    <xf numFmtId="0" fontId="0" fillId="0" borderId="0"/>
    <xf numFmtId="0" fontId="3" fillId="0" borderId="0" applyNumberFormat="0" applyFill="0" applyBorder="0" applyAlignment="0" applyProtection="0"/>
    <xf numFmtId="0" fontId="20" fillId="0" borderId="0"/>
  </cellStyleXfs>
  <cellXfs count="234">
    <xf numFmtId="0" fontId="0" fillId="0" borderId="0" xfId="0"/>
    <xf numFmtId="0" fontId="0" fillId="0" borderId="0" xfId="0" applyAlignment="1">
      <alignment horizontal="center"/>
    </xf>
    <xf numFmtId="0" fontId="0" fillId="0" borderId="0" xfId="0" applyAlignment="1">
      <alignment vertical="top" wrapText="1"/>
    </xf>
    <xf numFmtId="0" fontId="0" fillId="0" borderId="0" xfId="0" applyAlignment="1">
      <alignment horizontal="center" vertical="top"/>
    </xf>
    <xf numFmtId="0" fontId="0" fillId="0" borderId="0" xfId="0" applyAlignment="1">
      <alignment wrapText="1"/>
    </xf>
    <xf numFmtId="0" fontId="0" fillId="4" borderId="0" xfId="0" applyFill="1" applyAlignment="1">
      <alignment horizontal="center"/>
    </xf>
    <xf numFmtId="0" fontId="4"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0" fillId="0" borderId="0" xfId="0" applyAlignment="1" applyProtection="1">
      <alignment horizontal="left" vertical="top" wrapText="1"/>
      <protection locked="0"/>
    </xf>
    <xf numFmtId="0" fontId="0" fillId="0" borderId="0" xfId="0" applyAlignment="1" applyProtection="1">
      <alignment horizontal="left" vertical="top"/>
      <protection locked="0"/>
    </xf>
    <xf numFmtId="0" fontId="1" fillId="0" borderId="0" xfId="0" applyFont="1"/>
    <xf numFmtId="0" fontId="0" fillId="0" borderId="24" xfId="0" applyBorder="1" applyAlignment="1" applyProtection="1">
      <alignment horizontal="left" vertical="top"/>
      <protection locked="0"/>
    </xf>
    <xf numFmtId="0" fontId="0" fillId="0" borderId="27" xfId="0" applyBorder="1" applyAlignment="1" applyProtection="1">
      <alignment horizontal="left" vertical="top" wrapText="1"/>
      <protection locked="0"/>
    </xf>
    <xf numFmtId="0" fontId="0" fillId="2" borderId="29" xfId="0" applyFill="1" applyBorder="1" applyAlignment="1">
      <alignment horizontal="center" vertical="top"/>
    </xf>
    <xf numFmtId="0" fontId="0" fillId="7" borderId="18" xfId="0" applyFill="1" applyBorder="1"/>
    <xf numFmtId="0" fontId="0" fillId="5" borderId="0" xfId="0" applyFill="1"/>
    <xf numFmtId="0" fontId="0" fillId="0" borderId="28" xfId="0" applyBorder="1" applyAlignment="1" applyProtection="1">
      <alignment horizontal="center" vertical="top" wrapText="1"/>
      <protection locked="0"/>
    </xf>
    <xf numFmtId="0" fontId="8" fillId="8" borderId="31" xfId="1" applyFont="1" applyFill="1" applyBorder="1" applyAlignment="1">
      <alignment vertical="top" wrapText="1"/>
    </xf>
    <xf numFmtId="0" fontId="0" fillId="2" borderId="31" xfId="0" applyFill="1" applyBorder="1" applyAlignment="1">
      <alignment vertical="top" wrapText="1"/>
    </xf>
    <xf numFmtId="0" fontId="0" fillId="2" borderId="7" xfId="0" applyFill="1" applyBorder="1" applyAlignment="1">
      <alignment horizontal="center"/>
    </xf>
    <xf numFmtId="0" fontId="0" fillId="2" borderId="7" xfId="0" applyFill="1" applyBorder="1" applyAlignment="1">
      <alignment horizontal="center" vertical="center"/>
    </xf>
    <xf numFmtId="0" fontId="0" fillId="8" borderId="7" xfId="0" applyFill="1" applyBorder="1" applyAlignment="1">
      <alignment horizontal="center"/>
    </xf>
    <xf numFmtId="0" fontId="0" fillId="6" borderId="7" xfId="0" applyFill="1" applyBorder="1" applyAlignment="1">
      <alignment horizontal="center"/>
    </xf>
    <xf numFmtId="0" fontId="0" fillId="8" borderId="7" xfId="0" applyFill="1" applyBorder="1" applyAlignment="1">
      <alignment horizontal="center" vertical="center"/>
    </xf>
    <xf numFmtId="0" fontId="0" fillId="0" borderId="0" xfId="0" applyAlignment="1">
      <alignment horizontal="center" vertical="top" wrapText="1"/>
    </xf>
    <xf numFmtId="0" fontId="0" fillId="0" borderId="0" xfId="0" applyAlignment="1" applyProtection="1">
      <alignment horizontal="center" vertical="top" wrapText="1"/>
      <protection locked="0"/>
    </xf>
    <xf numFmtId="0" fontId="0" fillId="9" borderId="29" xfId="0" applyFill="1" applyBorder="1" applyAlignment="1">
      <alignment horizontal="center" vertical="top"/>
    </xf>
    <xf numFmtId="0" fontId="0" fillId="3" borderId="29" xfId="0" applyFill="1" applyBorder="1" applyAlignment="1">
      <alignment horizontal="center" vertical="top"/>
    </xf>
    <xf numFmtId="0" fontId="8" fillId="3" borderId="30" xfId="1" applyFont="1" applyFill="1" applyBorder="1" applyAlignment="1">
      <alignment vertical="top" wrapText="1"/>
    </xf>
    <xf numFmtId="0" fontId="0" fillId="3" borderId="31" xfId="0" applyFill="1" applyBorder="1" applyAlignment="1">
      <alignment horizontal="center" vertical="center"/>
    </xf>
    <xf numFmtId="0" fontId="0" fillId="3" borderId="36" xfId="0" applyFill="1" applyBorder="1" applyAlignment="1">
      <alignment horizontal="center" vertical="top"/>
    </xf>
    <xf numFmtId="0" fontId="8" fillId="3" borderId="37" xfId="1" applyFont="1" applyFill="1" applyBorder="1" applyAlignment="1">
      <alignment vertical="top" wrapText="1"/>
    </xf>
    <xf numFmtId="0" fontId="0" fillId="3" borderId="38" xfId="0" applyFill="1" applyBorder="1" applyAlignment="1">
      <alignment horizontal="center" vertical="center"/>
    </xf>
    <xf numFmtId="2" fontId="4" fillId="0" borderId="0" xfId="0" applyNumberFormat="1" applyFont="1" applyAlignment="1">
      <alignment horizontal="left" vertical="center"/>
    </xf>
    <xf numFmtId="2" fontId="0" fillId="0" borderId="0" xfId="0" applyNumberFormat="1" applyAlignment="1">
      <alignment horizontal="left"/>
    </xf>
    <xf numFmtId="2" fontId="0" fillId="0" borderId="27" xfId="0" applyNumberFormat="1" applyBorder="1" applyAlignment="1" applyProtection="1">
      <alignment horizontal="left" vertical="top"/>
      <protection locked="0"/>
    </xf>
    <xf numFmtId="2" fontId="0" fillId="3" borderId="30" xfId="0" applyNumberFormat="1" applyFill="1" applyBorder="1" applyAlignment="1">
      <alignment horizontal="left" vertical="top"/>
    </xf>
    <xf numFmtId="2" fontId="0" fillId="3" borderId="37" xfId="0" applyNumberFormat="1" applyFill="1" applyBorder="1" applyAlignment="1">
      <alignment horizontal="left" vertical="top"/>
    </xf>
    <xf numFmtId="1" fontId="2" fillId="8" borderId="30" xfId="0" applyNumberFormat="1" applyFont="1" applyFill="1" applyBorder="1" applyAlignment="1">
      <alignment horizontal="left" vertical="top"/>
    </xf>
    <xf numFmtId="1" fontId="0" fillId="2" borderId="30" xfId="0" applyNumberFormat="1" applyFill="1" applyBorder="1" applyAlignment="1">
      <alignment horizontal="left" vertical="top"/>
    </xf>
    <xf numFmtId="0" fontId="0" fillId="11" borderId="32" xfId="0" applyFill="1" applyBorder="1" applyAlignment="1" applyProtection="1">
      <alignment horizontal="center"/>
      <protection locked="0"/>
    </xf>
    <xf numFmtId="0" fontId="0" fillId="12" borderId="32" xfId="0" applyFill="1" applyBorder="1" applyAlignment="1" applyProtection="1">
      <alignment horizontal="center"/>
      <protection locked="0"/>
    </xf>
    <xf numFmtId="0" fontId="0" fillId="12" borderId="32" xfId="0" applyFill="1" applyBorder="1" applyAlignment="1" applyProtection="1">
      <alignment horizontal="center" vertical="center"/>
      <protection locked="0"/>
    </xf>
    <xf numFmtId="0" fontId="0" fillId="13" borderId="32" xfId="0" applyFill="1" applyBorder="1" applyAlignment="1" applyProtection="1">
      <alignment horizontal="center"/>
      <protection locked="0"/>
    </xf>
    <xf numFmtId="0" fontId="0" fillId="11" borderId="7" xfId="0" applyFill="1" applyBorder="1" applyAlignment="1" applyProtection="1">
      <alignment horizontal="center"/>
      <protection locked="0"/>
    </xf>
    <xf numFmtId="0" fontId="0" fillId="11" borderId="32" xfId="0" applyFill="1" applyBorder="1" applyAlignment="1" applyProtection="1">
      <alignment horizontal="center" vertical="center"/>
      <protection locked="0"/>
    </xf>
    <xf numFmtId="0" fontId="0" fillId="14" borderId="32" xfId="0" applyFill="1" applyBorder="1" applyAlignment="1" applyProtection="1">
      <alignment horizontal="center" vertical="center"/>
      <protection locked="0"/>
    </xf>
    <xf numFmtId="0" fontId="9" fillId="6" borderId="29" xfId="0" applyFont="1" applyFill="1" applyBorder="1" applyAlignment="1">
      <alignment horizontal="center" vertical="top"/>
    </xf>
    <xf numFmtId="1" fontId="10" fillId="6" borderId="30" xfId="0" applyNumberFormat="1" applyFont="1" applyFill="1" applyBorder="1" applyAlignment="1">
      <alignment horizontal="left" vertical="top"/>
    </xf>
    <xf numFmtId="0" fontId="11" fillId="6" borderId="31" xfId="1" applyFont="1" applyFill="1" applyBorder="1" applyAlignment="1">
      <alignment vertical="top" wrapText="1"/>
    </xf>
    <xf numFmtId="0" fontId="9" fillId="10" borderId="29" xfId="0" applyFont="1" applyFill="1" applyBorder="1" applyAlignment="1">
      <alignment horizontal="center" vertical="top"/>
    </xf>
    <xf numFmtId="1" fontId="10" fillId="10" borderId="30" xfId="0" applyNumberFormat="1" applyFont="1" applyFill="1" applyBorder="1" applyAlignment="1">
      <alignment horizontal="left" vertical="top"/>
    </xf>
    <xf numFmtId="0" fontId="0" fillId="15" borderId="11" xfId="0" applyFill="1" applyBorder="1" applyAlignment="1">
      <alignment horizontal="center" vertical="top"/>
    </xf>
    <xf numFmtId="2" fontId="0" fillId="15" borderId="12" xfId="0" applyNumberFormat="1" applyFill="1" applyBorder="1" applyAlignment="1">
      <alignment horizontal="right" vertical="top"/>
    </xf>
    <xf numFmtId="0" fontId="0" fillId="15" borderId="12" xfId="0" applyFill="1" applyBorder="1" applyAlignment="1" applyProtection="1">
      <alignment vertical="top" wrapText="1"/>
      <protection locked="0"/>
    </xf>
    <xf numFmtId="0" fontId="0" fillId="15" borderId="12" xfId="0" applyFill="1" applyBorder="1" applyAlignment="1">
      <alignment vertical="center" wrapText="1"/>
    </xf>
    <xf numFmtId="2" fontId="0" fillId="15" borderId="22" xfId="0" applyNumberFormat="1" applyFill="1" applyBorder="1" applyAlignment="1">
      <alignment horizontal="right" vertical="top"/>
    </xf>
    <xf numFmtId="0" fontId="0" fillId="15" borderId="12" xfId="0" applyFill="1" applyBorder="1" applyAlignment="1">
      <alignment vertical="center"/>
    </xf>
    <xf numFmtId="0" fontId="0" fillId="15" borderId="22" xfId="0" applyFill="1" applyBorder="1" applyAlignment="1" applyProtection="1">
      <alignment vertical="top" wrapText="1"/>
      <protection locked="0"/>
    </xf>
    <xf numFmtId="0" fontId="0" fillId="15" borderId="22" xfId="0" applyFill="1" applyBorder="1" applyAlignment="1">
      <alignment vertical="center"/>
    </xf>
    <xf numFmtId="2" fontId="0" fillId="15" borderId="23" xfId="0" applyNumberFormat="1" applyFill="1" applyBorder="1" applyAlignment="1">
      <alignment horizontal="right" vertical="top"/>
    </xf>
    <xf numFmtId="0" fontId="0" fillId="15" borderId="23" xfId="0" applyFill="1" applyBorder="1" applyAlignment="1" applyProtection="1">
      <alignment vertical="top" wrapText="1"/>
      <protection locked="0"/>
    </xf>
    <xf numFmtId="0" fontId="0" fillId="15" borderId="23" xfId="0" applyFill="1" applyBorder="1" applyAlignment="1">
      <alignment vertical="center"/>
    </xf>
    <xf numFmtId="49" fontId="0" fillId="15" borderId="12" xfId="0" applyNumberFormat="1" applyFill="1" applyBorder="1" applyAlignment="1" applyProtection="1">
      <alignment horizontal="left" vertical="top" wrapText="1"/>
      <protection locked="0"/>
    </xf>
    <xf numFmtId="0" fontId="0" fillId="15" borderId="12" xfId="0" applyFill="1" applyBorder="1" applyAlignment="1">
      <alignment horizontal="left" vertical="center"/>
    </xf>
    <xf numFmtId="49" fontId="0" fillId="15" borderId="12" xfId="0" applyNumberFormat="1" applyFill="1" applyBorder="1" applyAlignment="1" applyProtection="1">
      <alignment vertical="top" wrapText="1"/>
      <protection locked="0"/>
    </xf>
    <xf numFmtId="49" fontId="0" fillId="15" borderId="22" xfId="0" applyNumberFormat="1" applyFill="1" applyBorder="1" applyAlignment="1" applyProtection="1">
      <alignment vertical="top" wrapText="1"/>
      <protection locked="0"/>
    </xf>
    <xf numFmtId="0" fontId="0" fillId="15" borderId="20" xfId="0" applyFill="1" applyBorder="1" applyAlignment="1">
      <alignment horizontal="center" vertical="top"/>
    </xf>
    <xf numFmtId="0" fontId="0" fillId="15" borderId="12" xfId="0" applyFill="1" applyBorder="1" applyAlignment="1">
      <alignment vertical="top" wrapText="1"/>
    </xf>
    <xf numFmtId="0" fontId="12" fillId="15" borderId="13" xfId="0" applyFont="1" applyFill="1" applyBorder="1" applyAlignment="1" applyProtection="1">
      <alignment horizontal="center" vertical="center" wrapText="1"/>
      <protection locked="0"/>
    </xf>
    <xf numFmtId="0" fontId="12" fillId="15" borderId="13" xfId="0" applyFont="1" applyFill="1" applyBorder="1" applyAlignment="1" applyProtection="1">
      <alignment horizontal="center" vertical="center"/>
      <protection locked="0"/>
    </xf>
    <xf numFmtId="0" fontId="12" fillId="15" borderId="25" xfId="0" applyFont="1" applyFill="1" applyBorder="1" applyAlignment="1" applyProtection="1">
      <alignment horizontal="center" vertical="center"/>
      <protection locked="0"/>
    </xf>
    <xf numFmtId="0" fontId="0" fillId="7" borderId="14" xfId="0" applyFill="1" applyBorder="1" applyAlignment="1">
      <alignment horizontal="center" vertical="top" wrapText="1"/>
    </xf>
    <xf numFmtId="0" fontId="0" fillId="7" borderId="15" xfId="0" applyFill="1" applyBorder="1" applyAlignment="1">
      <alignment horizontal="left" vertical="top" wrapText="1"/>
    </xf>
    <xf numFmtId="0" fontId="0" fillId="7" borderId="16" xfId="0" applyFill="1" applyBorder="1" applyAlignment="1">
      <alignment horizontal="left" vertical="top" wrapText="1"/>
    </xf>
    <xf numFmtId="0" fontId="0" fillId="7" borderId="17" xfId="0" applyFill="1" applyBorder="1" applyAlignment="1">
      <alignment horizontal="center" vertical="top"/>
    </xf>
    <xf numFmtId="2" fontId="0" fillId="7" borderId="18" xfId="0" applyNumberFormat="1" applyFill="1" applyBorder="1" applyAlignment="1">
      <alignment horizontal="left" wrapText="1"/>
    </xf>
    <xf numFmtId="0" fontId="0" fillId="7" borderId="18" xfId="0" applyFill="1" applyBorder="1" applyAlignment="1">
      <alignment vertical="top" wrapText="1"/>
    </xf>
    <xf numFmtId="0" fontId="0" fillId="7" borderId="19" xfId="0" applyFill="1" applyBorder="1" applyAlignment="1">
      <alignment horizontal="center"/>
    </xf>
    <xf numFmtId="49" fontId="5" fillId="15" borderId="12" xfId="0" quotePrefix="1" applyNumberFormat="1" applyFont="1" applyFill="1" applyBorder="1" applyAlignment="1" applyProtection="1">
      <alignment horizontal="left" vertical="top" wrapText="1"/>
      <protection locked="0"/>
    </xf>
    <xf numFmtId="49" fontId="0" fillId="15" borderId="12" xfId="0" quotePrefix="1" applyNumberFormat="1" applyFill="1" applyBorder="1" applyAlignment="1" applyProtection="1">
      <alignment vertical="top" wrapText="1"/>
      <protection locked="0"/>
    </xf>
    <xf numFmtId="49" fontId="0" fillId="15" borderId="22" xfId="0" quotePrefix="1" applyNumberFormat="1" applyFill="1" applyBorder="1" applyAlignment="1" applyProtection="1">
      <alignment vertical="top" wrapText="1"/>
      <protection locked="0"/>
    </xf>
    <xf numFmtId="0" fontId="0" fillId="15" borderId="12" xfId="0" quotePrefix="1" applyFill="1" applyBorder="1" applyAlignment="1" applyProtection="1">
      <alignment vertical="top" wrapText="1"/>
      <protection locked="0"/>
    </xf>
    <xf numFmtId="0" fontId="0" fillId="15" borderId="22" xfId="0" quotePrefix="1" applyFill="1" applyBorder="1" applyAlignment="1" applyProtection="1">
      <alignment vertical="top" wrapText="1"/>
      <protection locked="0"/>
    </xf>
    <xf numFmtId="0" fontId="16" fillId="7" borderId="1" xfId="0" applyFont="1" applyFill="1" applyBorder="1" applyProtection="1">
      <protection locked="0"/>
    </xf>
    <xf numFmtId="0" fontId="16" fillId="7" borderId="1" xfId="0" applyFont="1" applyFill="1" applyBorder="1" applyAlignment="1" applyProtection="1">
      <alignment horizontal="center" vertical="center"/>
      <protection locked="0"/>
    </xf>
    <xf numFmtId="0" fontId="16" fillId="0" borderId="0" xfId="0" applyFont="1" applyProtection="1">
      <protection locked="0"/>
    </xf>
    <xf numFmtId="0" fontId="0" fillId="15" borderId="11" xfId="0" applyFill="1" applyBorder="1" applyAlignment="1">
      <alignment horizontal="center" vertical="top" wrapText="1"/>
    </xf>
    <xf numFmtId="0" fontId="0" fillId="0" borderId="0" xfId="0" applyAlignment="1">
      <alignment horizontal="center" vertical="center"/>
    </xf>
    <xf numFmtId="14" fontId="16" fillId="7" borderId="2" xfId="0" applyNumberFormat="1" applyFont="1" applyFill="1" applyBorder="1" applyAlignment="1" applyProtection="1">
      <alignment horizontal="left"/>
      <protection locked="0"/>
    </xf>
    <xf numFmtId="0" fontId="16" fillId="7" borderId="1" xfId="0" applyFont="1" applyFill="1" applyBorder="1" applyAlignment="1" applyProtection="1">
      <alignment horizontal="left"/>
      <protection locked="0"/>
    </xf>
    <xf numFmtId="0" fontId="16" fillId="7" borderId="1" xfId="0" applyFont="1" applyFill="1" applyBorder="1" applyAlignment="1" applyProtection="1">
      <alignment horizontal="left" vertical="center"/>
      <protection locked="0"/>
    </xf>
    <xf numFmtId="49" fontId="16" fillId="7" borderId="1" xfId="0" applyNumberFormat="1" applyFont="1" applyFill="1" applyBorder="1" applyProtection="1">
      <protection locked="0"/>
    </xf>
    <xf numFmtId="14" fontId="16" fillId="7" borderId="1" xfId="0" applyNumberFormat="1" applyFont="1" applyFill="1" applyBorder="1" applyProtection="1">
      <protection locked="0"/>
    </xf>
    <xf numFmtId="164" fontId="16" fillId="7" borderId="1" xfId="0" applyNumberFormat="1" applyFont="1" applyFill="1" applyBorder="1" applyAlignment="1" applyProtection="1">
      <alignment horizontal="center" vertical="center"/>
      <protection locked="0"/>
    </xf>
    <xf numFmtId="165" fontId="16" fillId="7" borderId="1" xfId="0" applyNumberFormat="1" applyFont="1" applyFill="1" applyBorder="1" applyAlignment="1" applyProtection="1">
      <alignment horizontal="center"/>
      <protection locked="0"/>
    </xf>
    <xf numFmtId="166" fontId="16" fillId="7" borderId="1" xfId="0" applyNumberFormat="1" applyFont="1" applyFill="1" applyBorder="1" applyAlignment="1" applyProtection="1">
      <alignment horizontal="left" vertical="center"/>
      <protection locked="0"/>
    </xf>
    <xf numFmtId="14" fontId="16" fillId="7" borderId="2" xfId="0" applyNumberFormat="1" applyFont="1" applyFill="1" applyBorder="1" applyAlignment="1" applyProtection="1">
      <alignment horizontal="center"/>
      <protection locked="0"/>
    </xf>
    <xf numFmtId="172" fontId="16" fillId="7" borderId="2" xfId="0" applyNumberFormat="1" applyFont="1" applyFill="1" applyBorder="1" applyAlignment="1" applyProtection="1">
      <alignment horizontal="left"/>
      <protection locked="0"/>
    </xf>
    <xf numFmtId="174" fontId="16" fillId="7" borderId="1" xfId="0" applyNumberFormat="1" applyFont="1" applyFill="1" applyBorder="1" applyAlignment="1" applyProtection="1">
      <alignment horizontal="center" vertical="center"/>
      <protection locked="0"/>
    </xf>
    <xf numFmtId="0" fontId="16" fillId="7" borderId="1" xfId="0" applyFont="1" applyFill="1" applyBorder="1" applyAlignment="1" applyProtection="1">
      <alignment horizontal="left" vertical="top"/>
      <protection locked="0"/>
    </xf>
    <xf numFmtId="174" fontId="16" fillId="7" borderId="1" xfId="0" applyNumberFormat="1" applyFont="1" applyFill="1" applyBorder="1" applyAlignment="1" applyProtection="1">
      <alignment horizontal="left" vertical="top"/>
      <protection locked="0"/>
    </xf>
    <xf numFmtId="49" fontId="16" fillId="7" borderId="1" xfId="0" applyNumberFormat="1" applyFont="1" applyFill="1" applyBorder="1" applyAlignment="1" applyProtection="1">
      <alignment horizontal="left"/>
      <protection locked="0"/>
    </xf>
    <xf numFmtId="14" fontId="16" fillId="7" borderId="1" xfId="0" applyNumberFormat="1" applyFont="1" applyFill="1" applyBorder="1" applyAlignment="1" applyProtection="1">
      <alignment horizontal="left"/>
      <protection locked="0"/>
    </xf>
    <xf numFmtId="0" fontId="14" fillId="0" borderId="0" xfId="0" applyFont="1"/>
    <xf numFmtId="0" fontId="6" fillId="0" borderId="0" xfId="0" applyFont="1"/>
    <xf numFmtId="0" fontId="17" fillId="0" borderId="0" xfId="0" applyFont="1"/>
    <xf numFmtId="0" fontId="16" fillId="0" borderId="0" xfId="0" applyFont="1"/>
    <xf numFmtId="0" fontId="16" fillId="0" borderId="0" xfId="0" applyFont="1" applyAlignment="1">
      <alignment horizontal="left" vertical="center"/>
    </xf>
    <xf numFmtId="0" fontId="16" fillId="0" borderId="0" xfId="0" applyFont="1" applyAlignment="1">
      <alignment horizontal="left" vertical="top"/>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xf>
    <xf numFmtId="0" fontId="18" fillId="0" borderId="0" xfId="0" applyFont="1"/>
    <xf numFmtId="164" fontId="16" fillId="0" borderId="0" xfId="0" applyNumberFormat="1" applyFont="1" applyAlignment="1">
      <alignment horizontal="center" vertical="center"/>
    </xf>
    <xf numFmtId="0" fontId="16" fillId="0" borderId="0" xfId="0" applyFont="1" applyAlignment="1">
      <alignment horizontal="center"/>
    </xf>
    <xf numFmtId="14" fontId="16" fillId="0" borderId="5" xfId="0" applyNumberFormat="1" applyFont="1" applyBorder="1" applyAlignment="1">
      <alignment horizontal="center"/>
    </xf>
    <xf numFmtId="14" fontId="16" fillId="0" borderId="0" xfId="0" applyNumberFormat="1" applyFont="1" applyAlignment="1">
      <alignment horizontal="center"/>
    </xf>
    <xf numFmtId="171" fontId="16" fillId="7" borderId="2" xfId="0" applyNumberFormat="1" applyFont="1" applyFill="1" applyBorder="1" applyAlignment="1">
      <alignment horizontal="left" vertical="top"/>
    </xf>
    <xf numFmtId="0" fontId="16" fillId="0" borderId="5" xfId="0" applyFont="1" applyBorder="1" applyAlignment="1">
      <alignment horizontal="left" vertical="top"/>
    </xf>
    <xf numFmtId="2" fontId="16" fillId="0" borderId="5" xfId="0" applyNumberFormat="1" applyFont="1" applyBorder="1" applyAlignment="1">
      <alignment horizontal="left" vertical="top"/>
    </xf>
    <xf numFmtId="0" fontId="16" fillId="0" borderId="5" xfId="0" applyFont="1" applyBorder="1" applyAlignment="1">
      <alignment horizontal="left"/>
    </xf>
    <xf numFmtId="14" fontId="16" fillId="0" borderId="0" xfId="0" applyNumberFormat="1" applyFont="1" applyAlignment="1">
      <alignment horizontal="left"/>
    </xf>
    <xf numFmtId="0" fontId="16" fillId="0" borderId="6" xfId="0" applyFont="1" applyBorder="1"/>
    <xf numFmtId="174" fontId="16" fillId="0" borderId="0" xfId="0" applyNumberFormat="1" applyFont="1" applyAlignment="1">
      <alignment horizontal="left"/>
    </xf>
    <xf numFmtId="0" fontId="0" fillId="16" borderId="0" xfId="0" applyFill="1" applyAlignment="1">
      <alignment horizontal="center"/>
    </xf>
    <xf numFmtId="0" fontId="15" fillId="17" borderId="0" xfId="0" applyFont="1" applyFill="1"/>
    <xf numFmtId="0" fontId="19" fillId="17" borderId="0" xfId="0" applyFont="1" applyFill="1"/>
    <xf numFmtId="0" fontId="23" fillId="0" borderId="0" xfId="0" applyFont="1"/>
    <xf numFmtId="0" fontId="21" fillId="0" borderId="40" xfId="2" applyFont="1" applyBorder="1"/>
    <xf numFmtId="0" fontId="21" fillId="0" borderId="41" xfId="2" applyFont="1" applyBorder="1"/>
    <xf numFmtId="0" fontId="5" fillId="0" borderId="41" xfId="0" applyFont="1" applyBorder="1"/>
    <xf numFmtId="0" fontId="5" fillId="0" borderId="41" xfId="2" applyFont="1" applyBorder="1"/>
    <xf numFmtId="0" fontId="5" fillId="0" borderId="41" xfId="0" applyFont="1" applyBorder="1" applyAlignment="1">
      <alignment vertical="top" readingOrder="1"/>
    </xf>
    <xf numFmtId="0" fontId="21" fillId="0" borderId="0" xfId="2" applyFont="1"/>
    <xf numFmtId="0" fontId="21" fillId="0" borderId="42" xfId="2" applyFont="1" applyBorder="1"/>
    <xf numFmtId="0" fontId="22" fillId="0" borderId="40" xfId="2" applyFont="1" applyBorder="1"/>
    <xf numFmtId="0" fontId="22" fillId="0" borderId="41" xfId="2" applyFont="1" applyBorder="1"/>
    <xf numFmtId="0" fontId="22" fillId="0" borderId="41" xfId="0" applyFont="1" applyBorder="1"/>
    <xf numFmtId="0" fontId="5" fillId="0" borderId="40" xfId="0" applyFont="1" applyBorder="1"/>
    <xf numFmtId="0" fontId="0" fillId="4" borderId="0" xfId="0" applyFill="1" applyAlignment="1">
      <alignment horizontal="center" vertical="top"/>
    </xf>
    <xf numFmtId="0" fontId="12" fillId="15" borderId="13" xfId="0" applyFont="1" applyFill="1" applyBorder="1" applyAlignment="1">
      <alignment horizontal="center" vertical="center"/>
    </xf>
    <xf numFmtId="0" fontId="24" fillId="0" borderId="0" xfId="0" applyFont="1"/>
    <xf numFmtId="0" fontId="0" fillId="5" borderId="43" xfId="0" applyFill="1" applyBorder="1" applyAlignment="1" applyProtection="1">
      <alignment horizontal="center" vertical="top"/>
      <protection locked="0"/>
    </xf>
    <xf numFmtId="0" fontId="0" fillId="5" borderId="43" xfId="0" applyFill="1" applyBorder="1" applyAlignment="1">
      <alignment horizontal="center" vertical="top"/>
    </xf>
    <xf numFmtId="0" fontId="0" fillId="5" borderId="43" xfId="0" applyFill="1" applyBorder="1" applyAlignment="1">
      <alignment horizontal="center"/>
    </xf>
    <xf numFmtId="0" fontId="0" fillId="5" borderId="43" xfId="0" applyFill="1" applyBorder="1" applyAlignment="1">
      <alignment horizontal="center" wrapText="1"/>
    </xf>
    <xf numFmtId="0" fontId="25" fillId="0" borderId="0" xfId="0" applyFont="1" applyAlignment="1">
      <alignment vertical="top" wrapText="1"/>
    </xf>
    <xf numFmtId="0" fontId="0" fillId="6" borderId="29" xfId="0" applyFill="1" applyBorder="1" applyAlignment="1">
      <alignment horizontal="center" vertical="top"/>
    </xf>
    <xf numFmtId="0" fontId="26" fillId="0" borderId="0" xfId="0" applyFont="1" applyAlignment="1">
      <alignment vertical="top" wrapText="1"/>
    </xf>
    <xf numFmtId="0" fontId="8" fillId="8" borderId="0" xfId="1" applyFont="1" applyFill="1" applyBorder="1" applyAlignment="1">
      <alignment vertical="top" wrapText="1"/>
    </xf>
    <xf numFmtId="0" fontId="11" fillId="6" borderId="39" xfId="1" applyFont="1" applyFill="1" applyBorder="1" applyAlignment="1">
      <alignment vertical="top" wrapText="1"/>
    </xf>
    <xf numFmtId="0" fontId="0" fillId="6" borderId="19" xfId="0" applyFill="1" applyBorder="1" applyAlignment="1">
      <alignment horizontal="center"/>
    </xf>
    <xf numFmtId="0" fontId="0" fillId="13" borderId="44" xfId="0" applyFill="1" applyBorder="1" applyAlignment="1" applyProtection="1">
      <alignment horizontal="center"/>
      <protection locked="0"/>
    </xf>
    <xf numFmtId="0" fontId="11" fillId="10" borderId="39" xfId="1" applyFont="1" applyFill="1" applyBorder="1" applyAlignment="1">
      <alignment vertical="top" wrapText="1"/>
    </xf>
    <xf numFmtId="0" fontId="0" fillId="10" borderId="19" xfId="0" applyFill="1" applyBorder="1" applyAlignment="1">
      <alignment horizontal="center"/>
    </xf>
    <xf numFmtId="0" fontId="0" fillId="0" borderId="21" xfId="0" applyBorder="1" applyAlignment="1">
      <alignment horizontal="center" vertical="top"/>
    </xf>
    <xf numFmtId="2" fontId="0" fillId="0" borderId="23" xfId="0" applyNumberFormat="1" applyBorder="1" applyAlignment="1">
      <alignment horizontal="left" vertical="top"/>
    </xf>
    <xf numFmtId="0" fontId="0" fillId="0" borderId="23" xfId="0" applyBorder="1" applyAlignment="1">
      <alignment vertical="top" wrapText="1"/>
    </xf>
    <xf numFmtId="0" fontId="0" fillId="0" borderId="23" xfId="0" applyBorder="1" applyAlignment="1">
      <alignment horizontal="center" vertical="center"/>
    </xf>
    <xf numFmtId="0" fontId="0" fillId="0" borderId="26" xfId="0" applyBorder="1" applyAlignment="1" applyProtection="1">
      <alignment horizontal="center" vertical="center"/>
      <protection locked="0"/>
    </xf>
    <xf numFmtId="2" fontId="0" fillId="0" borderId="12" xfId="0" applyNumberFormat="1" applyBorder="1" applyAlignment="1">
      <alignment horizontal="left" vertical="top"/>
    </xf>
    <xf numFmtId="0" fontId="0" fillId="0" borderId="12" xfId="0" applyBorder="1" applyAlignment="1">
      <alignment vertical="top" wrapText="1"/>
    </xf>
    <xf numFmtId="0" fontId="0" fillId="0" borderId="12" xfId="0" applyBorder="1" applyAlignment="1">
      <alignment horizontal="center" vertical="center"/>
    </xf>
    <xf numFmtId="0" fontId="0" fillId="0" borderId="12" xfId="0" applyBorder="1" applyAlignment="1">
      <alignment horizontal="left" vertical="top" wrapText="1"/>
    </xf>
    <xf numFmtId="2" fontId="0" fillId="0" borderId="22" xfId="0" applyNumberFormat="1" applyBorder="1" applyAlignment="1">
      <alignment horizontal="left" vertical="top"/>
    </xf>
    <xf numFmtId="0" fontId="0" fillId="0" borderId="22" xfId="0" applyBorder="1" applyAlignment="1">
      <alignment vertical="top" wrapText="1"/>
    </xf>
    <xf numFmtId="0" fontId="0" fillId="0" borderId="22" xfId="0" applyBorder="1" applyAlignment="1">
      <alignment horizontal="center" vertical="center"/>
    </xf>
    <xf numFmtId="0" fontId="0" fillId="0" borderId="23" xfId="0" applyBorder="1" applyAlignment="1" applyProtection="1">
      <alignment vertical="top" wrapText="1"/>
      <protection locked="0"/>
    </xf>
    <xf numFmtId="0" fontId="0" fillId="0" borderId="12" xfId="0" applyBorder="1" applyAlignment="1" applyProtection="1">
      <alignment vertical="top" wrapText="1"/>
      <protection locked="0"/>
    </xf>
    <xf numFmtId="2" fontId="0" fillId="0" borderId="9" xfId="0" applyNumberFormat="1" applyBorder="1" applyAlignment="1">
      <alignment horizontal="left" vertical="top"/>
    </xf>
    <xf numFmtId="0" fontId="0" fillId="0" borderId="9" xfId="0" applyBorder="1" applyAlignment="1" applyProtection="1">
      <alignment vertical="top" wrapText="1"/>
      <protection locked="0"/>
    </xf>
    <xf numFmtId="0" fontId="0" fillId="0" borderId="9" xfId="0" applyBorder="1" applyAlignment="1">
      <alignment horizontal="center" vertical="center"/>
    </xf>
    <xf numFmtId="0" fontId="0" fillId="0" borderId="45" xfId="0" applyBorder="1" applyAlignment="1" applyProtection="1">
      <alignment horizontal="center" vertical="center"/>
      <protection locked="0"/>
    </xf>
    <xf numFmtId="2" fontId="0" fillId="0" borderId="35" xfId="0" applyNumberFormat="1" applyBorder="1" applyAlignment="1">
      <alignment horizontal="left" vertical="top"/>
    </xf>
    <xf numFmtId="0" fontId="0" fillId="0" borderId="35" xfId="0" applyBorder="1" applyAlignment="1" applyProtection="1">
      <alignment vertical="top" wrapText="1"/>
      <protection locked="0"/>
    </xf>
    <xf numFmtId="0" fontId="0" fillId="0" borderId="35" xfId="0" applyBorder="1" applyAlignment="1">
      <alignment horizontal="center" vertical="center"/>
    </xf>
    <xf numFmtId="2" fontId="0" fillId="0" borderId="33" xfId="0" applyNumberFormat="1" applyBorder="1" applyAlignment="1">
      <alignment horizontal="left" vertical="top"/>
    </xf>
    <xf numFmtId="0" fontId="0" fillId="0" borderId="33" xfId="0" applyBorder="1" applyAlignment="1" applyProtection="1">
      <alignment vertical="top" wrapText="1"/>
      <protection locked="0"/>
    </xf>
    <xf numFmtId="0" fontId="0" fillId="0" borderId="33" xfId="0" applyBorder="1" applyAlignment="1">
      <alignment horizontal="center" vertical="center"/>
    </xf>
    <xf numFmtId="2" fontId="0" fillId="0" borderId="34" xfId="0" applyNumberFormat="1" applyBorder="1" applyAlignment="1">
      <alignment horizontal="left" vertical="top"/>
    </xf>
    <xf numFmtId="0" fontId="0" fillId="0" borderId="34" xfId="0" applyBorder="1" applyAlignment="1" applyProtection="1">
      <alignment vertical="top" wrapText="1"/>
      <protection locked="0"/>
    </xf>
    <xf numFmtId="0" fontId="0" fillId="0" borderId="34" xfId="0" applyBorder="1" applyAlignment="1">
      <alignment horizontal="center" vertical="center"/>
    </xf>
    <xf numFmtId="0" fontId="0" fillId="0" borderId="10" xfId="0" applyBorder="1" applyAlignment="1" applyProtection="1">
      <alignment horizontal="center" vertical="center"/>
      <protection locked="0"/>
    </xf>
    <xf numFmtId="0" fontId="0" fillId="0" borderId="8" xfId="0" applyBorder="1" applyAlignment="1">
      <alignment horizontal="center" vertical="top"/>
    </xf>
    <xf numFmtId="0" fontId="27" fillId="0" borderId="0" xfId="0" applyFont="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0" fillId="0" borderId="0" xfId="0" applyAlignment="1">
      <alignment horizontal="left" vertical="top" wrapText="1"/>
    </xf>
    <xf numFmtId="0" fontId="16" fillId="7" borderId="2" xfId="0" applyFont="1" applyFill="1" applyBorder="1" applyAlignment="1" applyProtection="1">
      <alignment horizontal="left"/>
      <protection locked="0"/>
    </xf>
    <xf numFmtId="0" fontId="16" fillId="7" borderId="3" xfId="0" applyFont="1" applyFill="1" applyBorder="1" applyAlignment="1" applyProtection="1">
      <alignment horizontal="left"/>
      <protection locked="0"/>
    </xf>
    <xf numFmtId="0" fontId="16" fillId="7" borderId="4" xfId="0" applyFont="1" applyFill="1" applyBorder="1" applyAlignment="1" applyProtection="1">
      <alignment horizontal="left"/>
      <protection locked="0"/>
    </xf>
    <xf numFmtId="170" fontId="16" fillId="7" borderId="2" xfId="0" applyNumberFormat="1" applyFont="1" applyFill="1" applyBorder="1" applyAlignment="1">
      <alignment horizontal="left"/>
    </xf>
    <xf numFmtId="170" fontId="16" fillId="7" borderId="3" xfId="0" applyNumberFormat="1" applyFont="1" applyFill="1" applyBorder="1" applyAlignment="1">
      <alignment horizontal="left"/>
    </xf>
    <xf numFmtId="170" fontId="16" fillId="7" borderId="4" xfId="0" applyNumberFormat="1" applyFont="1" applyFill="1" applyBorder="1" applyAlignment="1">
      <alignment horizontal="left"/>
    </xf>
    <xf numFmtId="167" fontId="16" fillId="7" borderId="2" xfId="0" applyNumberFormat="1" applyFont="1" applyFill="1" applyBorder="1" applyAlignment="1" applyProtection="1">
      <alignment horizontal="left"/>
      <protection locked="0"/>
    </xf>
    <xf numFmtId="167" fontId="16" fillId="7" borderId="3" xfId="0" applyNumberFormat="1" applyFont="1" applyFill="1" applyBorder="1" applyAlignment="1" applyProtection="1">
      <alignment horizontal="left"/>
      <protection locked="0"/>
    </xf>
    <xf numFmtId="167" fontId="16" fillId="7" borderId="4" xfId="0" applyNumberFormat="1" applyFont="1" applyFill="1" applyBorder="1" applyAlignment="1" applyProtection="1">
      <alignment horizontal="left"/>
      <protection locked="0"/>
    </xf>
    <xf numFmtId="0" fontId="16" fillId="7" borderId="2" xfId="0" applyFont="1" applyFill="1" applyBorder="1" applyAlignment="1" applyProtection="1">
      <alignment horizontal="left" vertical="top"/>
      <protection locked="0"/>
    </xf>
    <xf numFmtId="0" fontId="16" fillId="7" borderId="3" xfId="0" applyFont="1" applyFill="1" applyBorder="1" applyAlignment="1" applyProtection="1">
      <alignment horizontal="left" vertical="top"/>
      <protection locked="0"/>
    </xf>
    <xf numFmtId="0" fontId="16" fillId="7" borderId="4" xfId="0" applyFont="1" applyFill="1" applyBorder="1" applyAlignment="1" applyProtection="1">
      <alignment horizontal="left" vertical="top"/>
      <protection locked="0"/>
    </xf>
    <xf numFmtId="49" fontId="16" fillId="7" borderId="2" xfId="0" applyNumberFormat="1" applyFont="1" applyFill="1" applyBorder="1" applyAlignment="1" applyProtection="1">
      <alignment horizontal="left"/>
      <protection locked="0"/>
    </xf>
    <xf numFmtId="49" fontId="16" fillId="7" borderId="3" xfId="0" applyNumberFormat="1" applyFont="1" applyFill="1" applyBorder="1" applyAlignment="1" applyProtection="1">
      <alignment horizontal="left"/>
      <protection locked="0"/>
    </xf>
    <xf numFmtId="49" fontId="16" fillId="7" borderId="4" xfId="0" applyNumberFormat="1" applyFont="1" applyFill="1" applyBorder="1" applyAlignment="1" applyProtection="1">
      <alignment horizontal="left"/>
      <protection locked="0"/>
    </xf>
    <xf numFmtId="0" fontId="16" fillId="7" borderId="2" xfId="0" applyFont="1" applyFill="1" applyBorder="1" applyProtection="1">
      <protection locked="0"/>
    </xf>
    <xf numFmtId="0" fontId="16" fillId="7" borderId="3" xfId="0" applyFont="1" applyFill="1" applyBorder="1" applyProtection="1">
      <protection locked="0"/>
    </xf>
    <xf numFmtId="0" fontId="16" fillId="7" borderId="4" xfId="0" applyFont="1" applyFill="1" applyBorder="1" applyProtection="1">
      <protection locked="0"/>
    </xf>
    <xf numFmtId="0" fontId="16" fillId="7" borderId="2" xfId="0" applyFont="1" applyFill="1" applyBorder="1" applyAlignment="1" applyProtection="1">
      <alignment vertical="center"/>
      <protection locked="0"/>
    </xf>
    <xf numFmtId="0" fontId="16" fillId="7" borderId="4" xfId="0" applyFont="1" applyFill="1" applyBorder="1" applyAlignment="1" applyProtection="1">
      <alignment vertical="center"/>
      <protection locked="0"/>
    </xf>
    <xf numFmtId="49" fontId="16" fillId="7" borderId="2" xfId="0" applyNumberFormat="1" applyFont="1" applyFill="1" applyBorder="1" applyProtection="1">
      <protection locked="0"/>
    </xf>
    <xf numFmtId="49" fontId="16" fillId="7" borderId="3" xfId="0" applyNumberFormat="1" applyFont="1" applyFill="1" applyBorder="1" applyProtection="1">
      <protection locked="0"/>
    </xf>
    <xf numFmtId="49" fontId="16" fillId="7" borderId="4" xfId="0" applyNumberFormat="1" applyFont="1" applyFill="1" applyBorder="1" applyProtection="1">
      <protection locked="0"/>
    </xf>
    <xf numFmtId="0" fontId="16" fillId="7" borderId="2" xfId="0" applyFont="1" applyFill="1" applyBorder="1" applyAlignment="1" applyProtection="1">
      <alignment vertical="top"/>
      <protection locked="0"/>
    </xf>
    <xf numFmtId="0" fontId="16" fillId="7" borderId="3" xfId="0" applyFont="1" applyFill="1" applyBorder="1" applyAlignment="1" applyProtection="1">
      <alignment vertical="top"/>
      <protection locked="0"/>
    </xf>
    <xf numFmtId="0" fontId="16" fillId="7" borderId="4" xfId="0" applyFont="1" applyFill="1" applyBorder="1" applyAlignment="1" applyProtection="1">
      <alignment vertical="top"/>
      <protection locked="0"/>
    </xf>
    <xf numFmtId="173" fontId="16" fillId="7" borderId="2" xfId="0" applyNumberFormat="1" applyFont="1" applyFill="1" applyBorder="1" applyAlignment="1" applyProtection="1">
      <alignment horizontal="left"/>
      <protection locked="0"/>
    </xf>
    <xf numFmtId="173" fontId="16" fillId="7" borderId="3" xfId="0" applyNumberFormat="1" applyFont="1" applyFill="1" applyBorder="1" applyAlignment="1" applyProtection="1">
      <alignment horizontal="left"/>
      <protection locked="0"/>
    </xf>
    <xf numFmtId="173" fontId="16" fillId="7" borderId="4" xfId="0" applyNumberFormat="1" applyFont="1" applyFill="1" applyBorder="1" applyAlignment="1" applyProtection="1">
      <alignment horizontal="left"/>
      <protection locked="0"/>
    </xf>
    <xf numFmtId="174" fontId="16" fillId="7" borderId="2" xfId="0" applyNumberFormat="1" applyFont="1" applyFill="1" applyBorder="1" applyAlignment="1" applyProtection="1">
      <alignment horizontal="left" vertical="top"/>
      <protection locked="0"/>
    </xf>
    <xf numFmtId="174" fontId="16" fillId="7" borderId="3" xfId="0" applyNumberFormat="1" applyFont="1" applyFill="1" applyBorder="1" applyAlignment="1" applyProtection="1">
      <alignment horizontal="left" vertical="top"/>
      <protection locked="0"/>
    </xf>
    <xf numFmtId="174" fontId="16" fillId="7" borderId="4" xfId="0" applyNumberFormat="1" applyFont="1" applyFill="1" applyBorder="1" applyAlignment="1" applyProtection="1">
      <alignment horizontal="left" vertical="top"/>
      <protection locked="0"/>
    </xf>
    <xf numFmtId="164" fontId="16" fillId="7" borderId="2" xfId="0" applyNumberFormat="1" applyFont="1" applyFill="1" applyBorder="1" applyAlignment="1" applyProtection="1">
      <alignment horizontal="left"/>
      <protection locked="0"/>
    </xf>
    <xf numFmtId="164" fontId="16" fillId="7" borderId="3" xfId="0" applyNumberFormat="1" applyFont="1" applyFill="1" applyBorder="1" applyAlignment="1" applyProtection="1">
      <alignment horizontal="left"/>
      <protection locked="0"/>
    </xf>
    <xf numFmtId="164" fontId="16" fillId="7" borderId="4" xfId="0" applyNumberFormat="1" applyFont="1" applyFill="1" applyBorder="1" applyAlignment="1" applyProtection="1">
      <alignment horizontal="left"/>
      <protection locked="0"/>
    </xf>
    <xf numFmtId="168" fontId="16" fillId="7" borderId="2" xfId="0" applyNumberFormat="1" applyFont="1" applyFill="1" applyBorder="1" applyAlignment="1" applyProtection="1">
      <alignment horizontal="left"/>
      <protection locked="0"/>
    </xf>
    <xf numFmtId="168" fontId="16" fillId="7" borderId="3" xfId="0" applyNumberFormat="1" applyFont="1" applyFill="1" applyBorder="1" applyAlignment="1" applyProtection="1">
      <alignment horizontal="left"/>
      <protection locked="0"/>
    </xf>
    <xf numFmtId="168" fontId="16" fillId="7" borderId="4" xfId="0" applyNumberFormat="1" applyFont="1" applyFill="1" applyBorder="1" applyAlignment="1" applyProtection="1">
      <alignment horizontal="left"/>
      <protection locked="0"/>
    </xf>
    <xf numFmtId="169" fontId="16" fillId="7" borderId="2" xfId="0" applyNumberFormat="1" applyFont="1" applyFill="1" applyBorder="1" applyAlignment="1">
      <alignment horizontal="left"/>
    </xf>
    <xf numFmtId="169" fontId="16" fillId="7" borderId="3" xfId="0" applyNumberFormat="1" applyFont="1" applyFill="1" applyBorder="1" applyAlignment="1">
      <alignment horizontal="left"/>
    </xf>
    <xf numFmtId="169" fontId="16" fillId="7" borderId="4" xfId="0" applyNumberFormat="1" applyFont="1" applyFill="1" applyBorder="1" applyAlignment="1">
      <alignment horizontal="left"/>
    </xf>
    <xf numFmtId="14" fontId="16" fillId="7" borderId="2" xfId="0" applyNumberFormat="1" applyFont="1" applyFill="1" applyBorder="1" applyAlignment="1" applyProtection="1">
      <alignment horizontal="left"/>
      <protection locked="0"/>
    </xf>
    <xf numFmtId="14" fontId="16" fillId="7" borderId="3" xfId="0" applyNumberFormat="1" applyFont="1" applyFill="1" applyBorder="1" applyAlignment="1" applyProtection="1">
      <alignment horizontal="left"/>
      <protection locked="0"/>
    </xf>
    <xf numFmtId="14" fontId="16" fillId="7" borderId="4" xfId="0" applyNumberFormat="1" applyFont="1" applyFill="1" applyBorder="1" applyAlignment="1" applyProtection="1">
      <alignment horizontal="left"/>
      <protection locked="0"/>
    </xf>
  </cellXfs>
  <cellStyles count="3">
    <cellStyle name="Link" xfId="1" builtinId="8"/>
    <cellStyle name="Standard" xfId="0" builtinId="0"/>
    <cellStyle name="Standard_Tabelle1" xfId="2" xr:uid="{B462558D-023A-481F-AF8E-5F241828988C}"/>
  </cellStyles>
  <dxfs count="72">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b val="0"/>
        <i val="0"/>
        <strike val="0"/>
        <condense val="0"/>
        <extend val="0"/>
        <outline val="0"/>
        <shadow val="0"/>
        <u val="none"/>
        <vertAlign val="baseline"/>
        <sz val="11"/>
        <color indexed="8"/>
        <name val="Calibri"/>
        <scheme val="minor"/>
      </font>
      <numFmt numFmtId="0" formatCode="General"/>
      <fill>
        <patternFill patternType="none">
          <fgColor theme="0" tint="-0.14999847407452621"/>
          <bgColor auto="1"/>
        </patternFill>
      </fill>
      <alignment horizontal="general" vertical="bottom" textRotation="0" wrapText="0" indent="0" justifyLastLine="0" shrinkToFit="0" readingOrder="0"/>
      <border diagonalUp="0" diagonalDown="0">
        <left style="thin">
          <color indexed="22"/>
        </left>
        <right/>
        <top style="thin">
          <color indexed="22"/>
        </top>
        <bottom/>
        <vertical/>
        <horizontal/>
      </border>
    </dxf>
    <dxf>
      <font>
        <b val="0"/>
        <i val="0"/>
        <strike val="0"/>
        <condense val="0"/>
        <extend val="0"/>
        <outline val="0"/>
        <shadow val="0"/>
        <u val="none"/>
        <vertAlign val="baseline"/>
        <sz val="11"/>
        <color indexed="8"/>
        <name val="Calibri"/>
        <scheme val="minor"/>
      </font>
      <numFmt numFmtId="0" formatCode="General"/>
      <fill>
        <patternFill patternType="none">
          <fgColor theme="0" tint="-0.14999847407452621"/>
          <bgColor auto="1"/>
        </patternFill>
      </fill>
      <alignment horizontal="general" vertical="bottom" textRotation="0" wrapText="0" indent="0" justifyLastLine="0" shrinkToFit="0" readingOrder="0"/>
      <border diagonalUp="0" diagonalDown="0">
        <left style="thin">
          <color indexed="22"/>
        </left>
        <right/>
        <top style="thin">
          <color indexed="22"/>
        </top>
        <bottom/>
        <vertical/>
        <horizontal/>
      </border>
    </dxf>
    <dxf>
      <font>
        <b val="0"/>
        <i val="0"/>
        <strike val="0"/>
        <condense val="0"/>
        <extend val="0"/>
        <outline val="0"/>
        <shadow val="0"/>
        <u val="none"/>
        <vertAlign val="baseline"/>
        <sz val="11"/>
        <color indexed="8"/>
        <name val="Calibri"/>
        <scheme val="minor"/>
      </font>
      <numFmt numFmtId="0" formatCode="General"/>
      <fill>
        <patternFill patternType="none">
          <fgColor theme="0" tint="-0.14999847407452621"/>
          <bgColor auto="1"/>
        </patternFill>
      </fill>
      <alignment horizontal="general" vertical="bottom" textRotation="0" wrapText="0" indent="0" justifyLastLine="0" shrinkToFit="0" readingOrder="0"/>
      <border diagonalUp="0" diagonalDown="0">
        <left style="thin">
          <color indexed="22"/>
        </left>
        <right/>
        <top style="thin">
          <color indexed="22"/>
        </top>
        <bottom/>
        <vertical/>
        <horizontal/>
      </border>
    </dxf>
    <dxf>
      <font>
        <b val="0"/>
        <i val="0"/>
        <strike val="0"/>
        <condense val="0"/>
        <extend val="0"/>
        <outline val="0"/>
        <shadow val="0"/>
        <u val="none"/>
        <vertAlign val="baseline"/>
        <sz val="11"/>
        <color indexed="8"/>
        <name val="Calibri"/>
        <scheme val="minor"/>
      </font>
      <numFmt numFmtId="0" formatCode="General"/>
      <fill>
        <patternFill patternType="none">
          <fgColor theme="0" tint="-0.14999847407452621"/>
          <bgColor auto="1"/>
        </patternFill>
      </fill>
      <alignment horizontal="general" vertical="bottom" textRotation="0" wrapText="0" indent="0" justifyLastLine="0" shrinkToFit="0" readingOrder="0"/>
      <border diagonalUp="0" diagonalDown="0">
        <left style="thin">
          <color indexed="22"/>
        </left>
        <right/>
        <top style="thin">
          <color indexed="22"/>
        </top>
        <bottom/>
        <vertical/>
        <horizontal/>
      </border>
    </dxf>
    <dxf>
      <font>
        <b val="0"/>
        <i val="0"/>
        <strike val="0"/>
        <condense val="0"/>
        <extend val="0"/>
        <outline val="0"/>
        <shadow val="0"/>
        <u val="none"/>
        <vertAlign val="baseline"/>
        <sz val="11"/>
        <color indexed="8"/>
        <name val="Calibri"/>
        <scheme val="minor"/>
      </font>
      <numFmt numFmtId="0" formatCode="General"/>
      <fill>
        <patternFill patternType="none">
          <fgColor theme="0" tint="-0.14999847407452621"/>
          <bgColor auto="1"/>
        </patternFill>
      </fill>
      <alignment horizontal="general" vertical="bottom" textRotation="0" wrapText="0" indent="0" justifyLastLine="0" shrinkToFit="0" readingOrder="0"/>
      <border diagonalUp="0" diagonalDown="0">
        <left/>
        <right/>
        <top style="thin">
          <color indexed="22"/>
        </top>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minor"/>
      </font>
      <fill>
        <patternFill patternType="none">
          <fgColor theme="0" tint="-0.14999847407452621"/>
          <bgColor auto="1"/>
        </patternFill>
      </fill>
      <alignment horizontal="general" vertical="bottom" textRotation="0" wrapText="0" indent="0" justifyLastLine="0" shrinkToFit="0" readingOrder="0"/>
    </dxf>
    <dxf>
      <font>
        <b/>
        <i val="0"/>
        <strike val="0"/>
        <condense val="0"/>
        <extend val="0"/>
        <outline val="0"/>
        <shadow val="0"/>
        <u val="none"/>
        <vertAlign val="baseline"/>
        <sz val="10"/>
        <color theme="1"/>
        <name val="Calibri"/>
        <scheme val="minor"/>
      </font>
      <fill>
        <patternFill patternType="solid">
          <fgColor indexed="64"/>
          <bgColor theme="0" tint="-0.249977111117893"/>
        </patternFill>
      </fill>
      <alignment horizontal="general" vertical="bottom" textRotation="0" wrapText="0" indent="0" justifyLastLine="0" shrinkToFit="0" readingOrder="0"/>
    </dxf>
  </dxfs>
  <tableStyles count="0" defaultTableStyle="TableStyleMedium9" defaultPivotStyle="PivotStyleLight16"/>
  <colors>
    <mruColors>
      <color rgb="FFFFFFCC"/>
      <color rgb="FFFFFFDD"/>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hyperlink" Target="#'02 LISTA CONTROLLO E RAPPORTO'!A1148"/><Relationship Id="rId3" Type="http://schemas.openxmlformats.org/officeDocument/2006/relationships/hyperlink" Target="#'02 LISTA CONTROLLO E RAPPORTO'!A148"/><Relationship Id="rId7" Type="http://schemas.openxmlformats.org/officeDocument/2006/relationships/hyperlink" Target="#'02 LISTA CONTROLLO E RAPPORTO'!A876"/><Relationship Id="rId2" Type="http://schemas.openxmlformats.org/officeDocument/2006/relationships/hyperlink" Target="#'02 LISTA CONTROLLO E RAPPORTO'!A1025"/><Relationship Id="rId1" Type="http://schemas.openxmlformats.org/officeDocument/2006/relationships/hyperlink" Target="#'02 LISTA CONTROLLO E RAPPORTO'!A5"/><Relationship Id="rId6" Type="http://schemas.openxmlformats.org/officeDocument/2006/relationships/hyperlink" Target="#'02 LISTA CONTROLLO E RAPPORTO'!A810"/><Relationship Id="rId5" Type="http://schemas.openxmlformats.org/officeDocument/2006/relationships/hyperlink" Target="#'02 LISTA CONTROLLO E RAPPORTO'!A695"/><Relationship Id="rId4" Type="http://schemas.openxmlformats.org/officeDocument/2006/relationships/hyperlink" Target="#'02 LISTA CONTROLLO E RAPPORTO'!A439"/><Relationship Id="rId9"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hyperlink" Target="#'02 LISTA CONTROLLO E RAPPORTO'!A492"/><Relationship Id="rId13" Type="http://schemas.openxmlformats.org/officeDocument/2006/relationships/hyperlink" Target="#'02 LISTA CONTROLLO E RAPPORTO'!A980"/><Relationship Id="rId18" Type="http://schemas.openxmlformats.org/officeDocument/2006/relationships/hyperlink" Target="#'02 LISTA CONTROLLO E RAPPORTO'!A962"/><Relationship Id="rId26" Type="http://schemas.openxmlformats.org/officeDocument/2006/relationships/hyperlink" Target="#'02 LISTA CONTROLLO E RAPPORTO'!A769"/><Relationship Id="rId3" Type="http://schemas.openxmlformats.org/officeDocument/2006/relationships/hyperlink" Target="#'02 LISTA CONTROLLO E RAPPORTO'!A845"/><Relationship Id="rId21" Type="http://schemas.openxmlformats.org/officeDocument/2006/relationships/hyperlink" Target="#'02 LISTA CONTROLLO E RAPPORTO'!A1082"/><Relationship Id="rId7" Type="http://schemas.openxmlformats.org/officeDocument/2006/relationships/hyperlink" Target="#'02 LISTA CONTROLLO E RAPPORTO'!A513"/><Relationship Id="rId12" Type="http://schemas.openxmlformats.org/officeDocument/2006/relationships/hyperlink" Target="#'02 LISTA CONTROLLO E RAPPORTO'!A1051"/><Relationship Id="rId17" Type="http://schemas.openxmlformats.org/officeDocument/2006/relationships/hyperlink" Target="#'02 LISTA CONTROLLO E RAPPORTO'!A919"/><Relationship Id="rId25" Type="http://schemas.openxmlformats.org/officeDocument/2006/relationships/hyperlink" Target="#'02 LISTA CONTROLLO E RAPPORTO'!A610"/><Relationship Id="rId2" Type="http://schemas.openxmlformats.org/officeDocument/2006/relationships/hyperlink" Target="#'02 LISTA CONTROLLO E RAPPORTO'!A384"/><Relationship Id="rId16" Type="http://schemas.openxmlformats.org/officeDocument/2006/relationships/hyperlink" Target="#'02 LISTA CONTROLLO E RAPPORTO'!A997"/><Relationship Id="rId20" Type="http://schemas.openxmlformats.org/officeDocument/2006/relationships/hyperlink" Target="#'02 LISTA CONTROLLO E RAPPORTO'!A907"/><Relationship Id="rId1" Type="http://schemas.openxmlformats.org/officeDocument/2006/relationships/hyperlink" Target="#'02 LISTA CONTROLLO E RAPPORTO'!A177"/><Relationship Id="rId6" Type="http://schemas.openxmlformats.org/officeDocument/2006/relationships/hyperlink" Target="#'02 LISTA CONTROLLO E RAPPORTO'!A461"/><Relationship Id="rId11" Type="http://schemas.openxmlformats.org/officeDocument/2006/relationships/hyperlink" Target="#'02 LISTA CONTROLLO E RAPPORTO'!A1005"/><Relationship Id="rId24" Type="http://schemas.openxmlformats.org/officeDocument/2006/relationships/hyperlink" Target="#'02 LISTA CONTROLLO E RAPPORTO'!A762"/><Relationship Id="rId5" Type="http://schemas.openxmlformats.org/officeDocument/2006/relationships/hyperlink" Target="#'02 LISTA CONTROLLO E RAPPORTO'!A440"/><Relationship Id="rId15" Type="http://schemas.openxmlformats.org/officeDocument/2006/relationships/hyperlink" Target="#'02 LISTA CONTROLLO E RAPPORTO'!A1066"/><Relationship Id="rId23" Type="http://schemas.openxmlformats.org/officeDocument/2006/relationships/hyperlink" Target="#'02 LISTA CONTROLLO E RAPPORTO'!A1148"/><Relationship Id="rId10" Type="http://schemas.openxmlformats.org/officeDocument/2006/relationships/hyperlink" Target="#'02 LISTA CONTROLLO E RAPPORTO'!A663"/><Relationship Id="rId19" Type="http://schemas.openxmlformats.org/officeDocument/2006/relationships/hyperlink" Target="#'02 LISTA CONTROLLO E RAPPORTO'!A955"/><Relationship Id="rId4" Type="http://schemas.openxmlformats.org/officeDocument/2006/relationships/hyperlink" Target="#'02 LISTA CONTROLLO E RAPPORTO'!A859"/><Relationship Id="rId9" Type="http://schemas.openxmlformats.org/officeDocument/2006/relationships/hyperlink" Target="#'02 LISTA CONTROLLO E RAPPORTO'!A747"/><Relationship Id="rId14" Type="http://schemas.openxmlformats.org/officeDocument/2006/relationships/hyperlink" Target="#'02 LISTA CONTROLLO E RAPPORTO'!A1099"/><Relationship Id="rId22" Type="http://schemas.openxmlformats.org/officeDocument/2006/relationships/hyperlink" Target="#'02 LISTA CONTROLLO E RAPPORTO'!A1132"/><Relationship Id="rId27" Type="http://schemas.openxmlformats.org/officeDocument/2006/relationships/hyperlink" Target="#'02 LISTA CONTROLLO E RAPPORTO'!A738"/></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02 LISTA CONTROLLO E RAPPORTO'!Druckbereich"/></Relationships>
</file>

<file path=xl/drawings/drawing1.xml><?xml version="1.0" encoding="utf-8"?>
<xdr:wsDr xmlns:xdr="http://schemas.openxmlformats.org/drawingml/2006/spreadsheetDrawing" xmlns:a="http://schemas.openxmlformats.org/drawingml/2006/main">
  <xdr:oneCellAnchor>
    <xdr:from>
      <xdr:col>0</xdr:col>
      <xdr:colOff>19106</xdr:colOff>
      <xdr:row>1</xdr:row>
      <xdr:rowOff>723598</xdr:rowOff>
    </xdr:from>
    <xdr:ext cx="1522344" cy="211729"/>
    <xdr:sp macro="" textlink="">
      <xdr:nvSpPr>
        <xdr:cNvPr id="2" name="Textfeld 1">
          <a:hlinkClick xmlns:r="http://schemas.openxmlformats.org/officeDocument/2006/relationships" r:id="rId1"/>
          <a:extLst>
            <a:ext uri="{FF2B5EF4-FFF2-40B4-BE49-F238E27FC236}">
              <a16:creationId xmlns:a16="http://schemas.microsoft.com/office/drawing/2014/main" id="{2ED2BD8B-A3A8-4DD5-A02B-80B9486F27C4}"/>
            </a:ext>
          </a:extLst>
        </xdr:cNvPr>
        <xdr:cNvSpPr txBox="1"/>
      </xdr:nvSpPr>
      <xdr:spPr>
        <a:xfrm>
          <a:off x="19106" y="1074655"/>
          <a:ext cx="1522344" cy="211729"/>
        </a:xfrm>
        <a:prstGeom prst="rect">
          <a:avLst/>
        </a:prstGeom>
        <a:solidFill>
          <a:schemeClr val="accent3">
            <a:lumMod val="60000"/>
            <a:lumOff val="4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1000</a:t>
          </a:r>
          <a:r>
            <a:rPr lang="de-CH" sz="800" b="1" baseline="0"/>
            <a:t> Presupposti per l'esercizio</a:t>
          </a:r>
          <a:endParaRPr lang="de-CH" sz="800" b="1"/>
        </a:p>
      </xdr:txBody>
    </xdr:sp>
    <xdr:clientData/>
  </xdr:oneCellAnchor>
  <xdr:oneCellAnchor>
    <xdr:from>
      <xdr:col>2</xdr:col>
      <xdr:colOff>2925651</xdr:colOff>
      <xdr:row>1</xdr:row>
      <xdr:rowOff>988035</xdr:rowOff>
    </xdr:from>
    <xdr:ext cx="1137880" cy="217560"/>
    <xdr:sp macro="" textlink="">
      <xdr:nvSpPr>
        <xdr:cNvPr id="8" name="Textfeld 7">
          <a:hlinkClick xmlns:r="http://schemas.openxmlformats.org/officeDocument/2006/relationships" r:id="rId2"/>
          <a:extLst>
            <a:ext uri="{FF2B5EF4-FFF2-40B4-BE49-F238E27FC236}">
              <a16:creationId xmlns:a16="http://schemas.microsoft.com/office/drawing/2014/main" id="{7AD87B7A-328A-4D28-B5AD-DED266E946EB}"/>
            </a:ext>
          </a:extLst>
        </xdr:cNvPr>
        <xdr:cNvSpPr txBox="1"/>
      </xdr:nvSpPr>
      <xdr:spPr>
        <a:xfrm>
          <a:off x="3823944" y="1339092"/>
          <a:ext cx="1137880" cy="217560"/>
        </a:xfrm>
        <a:prstGeom prst="rect">
          <a:avLst/>
        </a:prstGeom>
        <a:solidFill>
          <a:schemeClr val="accent3">
            <a:lumMod val="60000"/>
            <a:lumOff val="4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b="1"/>
            <a:t>7000 Trm</a:t>
          </a:r>
          <a:r>
            <a:rPr lang="de-CH" sz="800" b="1" baseline="0"/>
            <a:t> e telematica</a:t>
          </a:r>
          <a:endParaRPr lang="de-CH" sz="800" b="1"/>
        </a:p>
      </xdr:txBody>
    </xdr:sp>
    <xdr:clientData/>
  </xdr:oneCellAnchor>
  <xdr:oneCellAnchor>
    <xdr:from>
      <xdr:col>2</xdr:col>
      <xdr:colOff>692919</xdr:colOff>
      <xdr:row>1</xdr:row>
      <xdr:rowOff>718897</xdr:rowOff>
    </xdr:from>
    <xdr:ext cx="923702" cy="217560"/>
    <xdr:sp macro="" textlink="">
      <xdr:nvSpPr>
        <xdr:cNvPr id="39" name="Textfeld 38">
          <a:hlinkClick xmlns:r="http://schemas.openxmlformats.org/officeDocument/2006/relationships" r:id="rId3"/>
          <a:extLst>
            <a:ext uri="{FF2B5EF4-FFF2-40B4-BE49-F238E27FC236}">
              <a16:creationId xmlns:a16="http://schemas.microsoft.com/office/drawing/2014/main" id="{9F43CDD9-508F-42B2-8018-78A909D283A1}"/>
            </a:ext>
          </a:extLst>
        </xdr:cNvPr>
        <xdr:cNvSpPr txBox="1"/>
      </xdr:nvSpPr>
      <xdr:spPr>
        <a:xfrm>
          <a:off x="1591212" y="1069954"/>
          <a:ext cx="923702" cy="217560"/>
        </a:xfrm>
        <a:prstGeom prst="rect">
          <a:avLst/>
        </a:prstGeom>
        <a:solidFill>
          <a:schemeClr val="accent3">
            <a:lumMod val="60000"/>
            <a:lumOff val="4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b="1"/>
            <a:t>2000 Costruzione</a:t>
          </a:r>
          <a:endParaRPr lang="de-CH" sz="800" b="1" baseline="0"/>
        </a:p>
      </xdr:txBody>
    </xdr:sp>
    <xdr:clientData/>
  </xdr:oneCellAnchor>
  <xdr:oneCellAnchor>
    <xdr:from>
      <xdr:col>2</xdr:col>
      <xdr:colOff>1655652</xdr:colOff>
      <xdr:row>1</xdr:row>
      <xdr:rowOff>712144</xdr:rowOff>
    </xdr:from>
    <xdr:ext cx="945169" cy="217560"/>
    <xdr:sp macro="" textlink="">
      <xdr:nvSpPr>
        <xdr:cNvPr id="42" name="Textfeld 41">
          <a:hlinkClick xmlns:r="http://schemas.openxmlformats.org/officeDocument/2006/relationships" r:id="rId4"/>
          <a:extLst>
            <a:ext uri="{FF2B5EF4-FFF2-40B4-BE49-F238E27FC236}">
              <a16:creationId xmlns:a16="http://schemas.microsoft.com/office/drawing/2014/main" id="{ADE0201F-1147-4889-BB74-7A7C175659B8}"/>
            </a:ext>
          </a:extLst>
        </xdr:cNvPr>
        <xdr:cNvSpPr txBox="1"/>
      </xdr:nvSpPr>
      <xdr:spPr>
        <a:xfrm>
          <a:off x="2553945" y="1063201"/>
          <a:ext cx="945169" cy="217560"/>
        </a:xfrm>
        <a:prstGeom prst="rect">
          <a:avLst/>
        </a:prstGeom>
        <a:solidFill>
          <a:schemeClr val="accent3">
            <a:lumMod val="60000"/>
            <a:lumOff val="4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b="1"/>
            <a:t>3000 Ventilazione</a:t>
          </a:r>
        </a:p>
      </xdr:txBody>
    </xdr:sp>
    <xdr:clientData/>
  </xdr:oneCellAnchor>
  <xdr:oneCellAnchor>
    <xdr:from>
      <xdr:col>2</xdr:col>
      <xdr:colOff>2641707</xdr:colOff>
      <xdr:row>1</xdr:row>
      <xdr:rowOff>710475</xdr:rowOff>
    </xdr:from>
    <xdr:ext cx="1581074" cy="217560"/>
    <xdr:sp macro="" textlink="">
      <xdr:nvSpPr>
        <xdr:cNvPr id="43" name="Textfeld 42">
          <a:hlinkClick xmlns:r="http://schemas.openxmlformats.org/officeDocument/2006/relationships" r:id="rId5"/>
          <a:extLst>
            <a:ext uri="{FF2B5EF4-FFF2-40B4-BE49-F238E27FC236}">
              <a16:creationId xmlns:a16="http://schemas.microsoft.com/office/drawing/2014/main" id="{130821F6-8CE7-43E3-807C-2EE3C73E6F65}"/>
            </a:ext>
          </a:extLst>
        </xdr:cNvPr>
        <xdr:cNvSpPr txBox="1"/>
      </xdr:nvSpPr>
      <xdr:spPr>
        <a:xfrm>
          <a:off x="3540000" y="1061532"/>
          <a:ext cx="1581074" cy="217560"/>
        </a:xfrm>
        <a:prstGeom prst="rect">
          <a:avLst/>
        </a:prstGeom>
        <a:solidFill>
          <a:schemeClr val="accent3">
            <a:lumMod val="60000"/>
            <a:lumOff val="4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b="1"/>
            <a:t>4000 Approvvigionamento idrico</a:t>
          </a:r>
        </a:p>
      </xdr:txBody>
    </xdr:sp>
    <xdr:clientData/>
  </xdr:oneCellAnchor>
  <xdr:oneCellAnchor>
    <xdr:from>
      <xdr:col>0</xdr:col>
      <xdr:colOff>19106</xdr:colOff>
      <xdr:row>1</xdr:row>
      <xdr:rowOff>986672</xdr:rowOff>
    </xdr:from>
    <xdr:ext cx="1873141" cy="222194"/>
    <xdr:sp macro="" textlink="">
      <xdr:nvSpPr>
        <xdr:cNvPr id="44" name="Textfeld 43">
          <a:hlinkClick xmlns:r="http://schemas.openxmlformats.org/officeDocument/2006/relationships" r:id="rId6"/>
          <a:extLst>
            <a:ext uri="{FF2B5EF4-FFF2-40B4-BE49-F238E27FC236}">
              <a16:creationId xmlns:a16="http://schemas.microsoft.com/office/drawing/2014/main" id="{096A538C-8587-48D1-AFFC-A86F4EA3FED8}"/>
            </a:ext>
          </a:extLst>
        </xdr:cNvPr>
        <xdr:cNvSpPr txBox="1"/>
      </xdr:nvSpPr>
      <xdr:spPr>
        <a:xfrm>
          <a:off x="19106" y="1337729"/>
          <a:ext cx="1873141" cy="222194"/>
        </a:xfrm>
        <a:prstGeom prst="rect">
          <a:avLst/>
        </a:prstGeom>
        <a:solidFill>
          <a:schemeClr val="accent3">
            <a:lumMod val="60000"/>
            <a:lumOff val="4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5000 Evacuazione delle acque di scarico</a:t>
          </a:r>
        </a:p>
      </xdr:txBody>
    </xdr:sp>
    <xdr:clientData/>
  </xdr:oneCellAnchor>
  <xdr:oneCellAnchor>
    <xdr:from>
      <xdr:col>2</xdr:col>
      <xdr:colOff>1041300</xdr:colOff>
      <xdr:row>1</xdr:row>
      <xdr:rowOff>990245</xdr:rowOff>
    </xdr:from>
    <xdr:ext cx="1844979" cy="217560"/>
    <xdr:sp macro="" textlink="">
      <xdr:nvSpPr>
        <xdr:cNvPr id="45" name="Textfeld 44">
          <a:hlinkClick xmlns:r="http://schemas.openxmlformats.org/officeDocument/2006/relationships" r:id="rId7"/>
          <a:extLst>
            <a:ext uri="{FF2B5EF4-FFF2-40B4-BE49-F238E27FC236}">
              <a16:creationId xmlns:a16="http://schemas.microsoft.com/office/drawing/2014/main" id="{FCC87F7C-2C0C-4608-9378-07B55432A112}"/>
            </a:ext>
          </a:extLst>
        </xdr:cNvPr>
        <xdr:cNvSpPr txBox="1"/>
      </xdr:nvSpPr>
      <xdr:spPr>
        <a:xfrm>
          <a:off x="1939593" y="1341302"/>
          <a:ext cx="1844979" cy="217560"/>
        </a:xfrm>
        <a:prstGeom prst="rect">
          <a:avLst/>
        </a:prstGeom>
        <a:solidFill>
          <a:schemeClr val="accent3">
            <a:lumMod val="60000"/>
            <a:lumOff val="4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b="1"/>
            <a:t>6000 Approvvigionamento di elettricità</a:t>
          </a:r>
        </a:p>
      </xdr:txBody>
    </xdr:sp>
    <xdr:clientData/>
  </xdr:oneCellAnchor>
  <xdr:oneCellAnchor>
    <xdr:from>
      <xdr:col>2</xdr:col>
      <xdr:colOff>4097561</xdr:colOff>
      <xdr:row>1</xdr:row>
      <xdr:rowOff>985407</xdr:rowOff>
    </xdr:from>
    <xdr:ext cx="1828257" cy="217560"/>
    <xdr:sp macro="" textlink="">
      <xdr:nvSpPr>
        <xdr:cNvPr id="47" name="Textfeld 46">
          <a:hlinkClick xmlns:r="http://schemas.openxmlformats.org/officeDocument/2006/relationships" r:id="rId8"/>
          <a:extLst>
            <a:ext uri="{FF2B5EF4-FFF2-40B4-BE49-F238E27FC236}">
              <a16:creationId xmlns:a16="http://schemas.microsoft.com/office/drawing/2014/main" id="{48B8A058-F52E-4058-8C88-62C4DDE9C777}"/>
            </a:ext>
          </a:extLst>
        </xdr:cNvPr>
        <xdr:cNvSpPr txBox="1"/>
      </xdr:nvSpPr>
      <xdr:spPr>
        <a:xfrm>
          <a:off x="4995854" y="1336464"/>
          <a:ext cx="1828257" cy="217560"/>
        </a:xfrm>
        <a:prstGeom prst="rect">
          <a:avLst/>
        </a:prstGeom>
        <a:solidFill>
          <a:schemeClr val="accent3">
            <a:lumMod val="60000"/>
            <a:lumOff val="4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b="1"/>
            <a:t>8000 Installazioni del servizio sanitario</a:t>
          </a:r>
        </a:p>
      </xdr:txBody>
    </xdr:sp>
    <xdr:clientData/>
  </xdr:oneCellAnchor>
  <xdr:twoCellAnchor>
    <xdr:from>
      <xdr:col>4</xdr:col>
      <xdr:colOff>10326</xdr:colOff>
      <xdr:row>7</xdr:row>
      <xdr:rowOff>5162</xdr:rowOff>
    </xdr:from>
    <xdr:to>
      <xdr:col>4</xdr:col>
      <xdr:colOff>774391</xdr:colOff>
      <xdr:row>8</xdr:row>
      <xdr:rowOff>25813</xdr:rowOff>
    </xdr:to>
    <xdr:sp macro="" textlink="">
      <xdr:nvSpPr>
        <xdr:cNvPr id="12" name="Rechteck 11">
          <a:extLst>
            <a:ext uri="{FF2B5EF4-FFF2-40B4-BE49-F238E27FC236}">
              <a16:creationId xmlns:a16="http://schemas.microsoft.com/office/drawing/2014/main" id="{BDEEC2E4-0679-6B99-314C-5D9CB150F62A}"/>
            </a:ext>
          </a:extLst>
        </xdr:cNvPr>
        <xdr:cNvSpPr/>
      </xdr:nvSpPr>
      <xdr:spPr>
        <a:xfrm>
          <a:off x="6639106" y="3624146"/>
          <a:ext cx="764065" cy="686626"/>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editAs="oneCell">
    <xdr:from>
      <xdr:col>4</xdr:col>
      <xdr:colOff>129067</xdr:colOff>
      <xdr:row>7</xdr:row>
      <xdr:rowOff>142973</xdr:rowOff>
    </xdr:from>
    <xdr:to>
      <xdr:col>4</xdr:col>
      <xdr:colOff>745017</xdr:colOff>
      <xdr:row>7</xdr:row>
      <xdr:rowOff>598870</xdr:rowOff>
    </xdr:to>
    <xdr:pic>
      <xdr:nvPicPr>
        <xdr:cNvPr id="29" name="Grafik 28">
          <a:extLst>
            <a:ext uri="{FF2B5EF4-FFF2-40B4-BE49-F238E27FC236}">
              <a16:creationId xmlns:a16="http://schemas.microsoft.com/office/drawing/2014/main" id="{886DDBF8-C5E6-A729-0F44-BF256D86E632}"/>
            </a:ext>
          </a:extLst>
        </xdr:cNvPr>
        <xdr:cNvPicPr>
          <a:picLocks noChangeAspect="1"/>
        </xdr:cNvPicPr>
      </xdr:nvPicPr>
      <xdr:blipFill>
        <a:blip xmlns:r="http://schemas.openxmlformats.org/officeDocument/2006/relationships" r:embed="rId9"/>
        <a:stretch>
          <a:fillRect/>
        </a:stretch>
      </xdr:blipFill>
      <xdr:spPr>
        <a:xfrm>
          <a:off x="6757847" y="3250859"/>
          <a:ext cx="635000" cy="4558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8</xdr:col>
      <xdr:colOff>5862</xdr:colOff>
      <xdr:row>4</xdr:row>
      <xdr:rowOff>3298</xdr:rowOff>
    </xdr:from>
    <xdr:ext cx="791162" cy="140595"/>
    <xdr:sp macro="" textlink="">
      <xdr:nvSpPr>
        <xdr:cNvPr id="5" name="Textfeld 4">
          <a:hlinkClick xmlns:r="http://schemas.openxmlformats.org/officeDocument/2006/relationships" r:id="rId1"/>
          <a:extLst>
            <a:ext uri="{FF2B5EF4-FFF2-40B4-BE49-F238E27FC236}">
              <a16:creationId xmlns:a16="http://schemas.microsoft.com/office/drawing/2014/main" id="{7F1A7A4B-9274-42A3-B5D4-175DA1496C4C}"/>
            </a:ext>
          </a:extLst>
        </xdr:cNvPr>
        <xdr:cNvSpPr txBox="1"/>
      </xdr:nvSpPr>
      <xdr:spPr>
        <a:xfrm>
          <a:off x="6676293" y="1046652"/>
          <a:ext cx="791162" cy="140595"/>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r>
            <a:rPr lang="de-CH" sz="800" b="1" baseline="0"/>
            <a:t> </a:t>
          </a:r>
          <a:endParaRPr lang="de-CH" sz="800" b="1"/>
        </a:p>
      </xdr:txBody>
    </xdr:sp>
    <xdr:clientData/>
  </xdr:oneCellAnchor>
  <xdr:oneCellAnchor>
    <xdr:from>
      <xdr:col>8</xdr:col>
      <xdr:colOff>5274</xdr:colOff>
      <xdr:row>14</xdr:row>
      <xdr:rowOff>114886</xdr:rowOff>
    </xdr:from>
    <xdr:ext cx="771525" cy="154745"/>
    <xdr:sp macro="" textlink="">
      <xdr:nvSpPr>
        <xdr:cNvPr id="6" name="Textfeld 5">
          <a:hlinkClick xmlns:r="http://schemas.openxmlformats.org/officeDocument/2006/relationships" r:id="rId2"/>
          <a:extLst>
            <a:ext uri="{FF2B5EF4-FFF2-40B4-BE49-F238E27FC236}">
              <a16:creationId xmlns:a16="http://schemas.microsoft.com/office/drawing/2014/main" id="{3FD7F51A-4BB8-47D2-8FDC-1DE27DBB89AB}"/>
            </a:ext>
          </a:extLst>
        </xdr:cNvPr>
        <xdr:cNvSpPr txBox="1"/>
      </xdr:nvSpPr>
      <xdr:spPr>
        <a:xfrm>
          <a:off x="6675705" y="2629486"/>
          <a:ext cx="771525" cy="154745"/>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16999</xdr:colOff>
      <xdr:row>110</xdr:row>
      <xdr:rowOff>246184</xdr:rowOff>
    </xdr:from>
    <xdr:ext cx="762000" cy="141729"/>
    <xdr:sp macro="" textlink="">
      <xdr:nvSpPr>
        <xdr:cNvPr id="8" name="Textfeld 7">
          <a:hlinkClick xmlns:r="http://schemas.openxmlformats.org/officeDocument/2006/relationships" r:id="rId3"/>
          <a:extLst>
            <a:ext uri="{FF2B5EF4-FFF2-40B4-BE49-F238E27FC236}">
              <a16:creationId xmlns:a16="http://schemas.microsoft.com/office/drawing/2014/main" id="{2C4A7941-915B-4A6B-88C6-3A239307D698}"/>
            </a:ext>
          </a:extLst>
        </xdr:cNvPr>
        <xdr:cNvSpPr txBox="1"/>
      </xdr:nvSpPr>
      <xdr:spPr>
        <a:xfrm>
          <a:off x="6554959" y="17063524"/>
          <a:ext cx="762000" cy="141729"/>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 </a:t>
          </a:r>
          <a:r>
            <a:rPr lang="de-CH" sz="800" b="1" baseline="0"/>
            <a:t> </a:t>
          </a:r>
          <a:endParaRPr lang="de-CH" sz="800" b="1"/>
        </a:p>
      </xdr:txBody>
    </xdr:sp>
    <xdr:clientData/>
  </xdr:oneCellAnchor>
  <xdr:oneCellAnchor>
    <xdr:from>
      <xdr:col>8</xdr:col>
      <xdr:colOff>7620</xdr:colOff>
      <xdr:row>114</xdr:row>
      <xdr:rowOff>98473</xdr:rowOff>
    </xdr:from>
    <xdr:ext cx="757238" cy="141729"/>
    <xdr:sp macro="" textlink="">
      <xdr:nvSpPr>
        <xdr:cNvPr id="9" name="Textfeld 8">
          <a:hlinkClick xmlns:r="http://schemas.openxmlformats.org/officeDocument/2006/relationships" r:id="rId4"/>
          <a:extLst>
            <a:ext uri="{FF2B5EF4-FFF2-40B4-BE49-F238E27FC236}">
              <a16:creationId xmlns:a16="http://schemas.microsoft.com/office/drawing/2014/main" id="{05CEB9E9-E390-42A8-A16A-E8F483583D6E}"/>
            </a:ext>
          </a:extLst>
        </xdr:cNvPr>
        <xdr:cNvSpPr txBox="1"/>
      </xdr:nvSpPr>
      <xdr:spPr>
        <a:xfrm>
          <a:off x="6678051" y="17940996"/>
          <a:ext cx="757238" cy="141729"/>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9965</xdr:colOff>
      <xdr:row>28</xdr:row>
      <xdr:rowOff>111906</xdr:rowOff>
    </xdr:from>
    <xdr:ext cx="787204" cy="136499"/>
    <xdr:sp macro="" textlink="">
      <xdr:nvSpPr>
        <xdr:cNvPr id="15" name="Textfeld 14">
          <a:hlinkClick xmlns:r="http://schemas.openxmlformats.org/officeDocument/2006/relationships" r:id="rId5"/>
          <a:extLst>
            <a:ext uri="{FF2B5EF4-FFF2-40B4-BE49-F238E27FC236}">
              <a16:creationId xmlns:a16="http://schemas.microsoft.com/office/drawing/2014/main" id="{F0A4D154-58CE-4F3B-96F1-250B7BA9D47E}"/>
            </a:ext>
          </a:extLst>
        </xdr:cNvPr>
        <xdr:cNvSpPr txBox="1"/>
      </xdr:nvSpPr>
      <xdr:spPr>
        <a:xfrm>
          <a:off x="6680396" y="4836306"/>
          <a:ext cx="787204" cy="136499"/>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9964</xdr:colOff>
      <xdr:row>55</xdr:row>
      <xdr:rowOff>5280</xdr:rowOff>
    </xdr:from>
    <xdr:ext cx="800686" cy="138918"/>
    <xdr:sp macro="" textlink="">
      <xdr:nvSpPr>
        <xdr:cNvPr id="16" name="Textfeld 15">
          <a:hlinkClick xmlns:r="http://schemas.openxmlformats.org/officeDocument/2006/relationships" r:id="rId6"/>
          <a:extLst>
            <a:ext uri="{FF2B5EF4-FFF2-40B4-BE49-F238E27FC236}">
              <a16:creationId xmlns:a16="http://schemas.microsoft.com/office/drawing/2014/main" id="{BE97F2B2-22CC-41C4-AAAE-FDB042F81EF7}"/>
            </a:ext>
          </a:extLst>
        </xdr:cNvPr>
        <xdr:cNvSpPr txBox="1"/>
      </xdr:nvSpPr>
      <xdr:spPr>
        <a:xfrm>
          <a:off x="6547924" y="8646360"/>
          <a:ext cx="800686" cy="138918"/>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1172</xdr:colOff>
      <xdr:row>43</xdr:row>
      <xdr:rowOff>5275</xdr:rowOff>
    </xdr:from>
    <xdr:ext cx="771525" cy="152987"/>
    <xdr:sp macro="" textlink="">
      <xdr:nvSpPr>
        <xdr:cNvPr id="17" name="Textfeld 16">
          <a:hlinkClick xmlns:r="http://schemas.openxmlformats.org/officeDocument/2006/relationships" r:id="rId7"/>
          <a:extLst>
            <a:ext uri="{FF2B5EF4-FFF2-40B4-BE49-F238E27FC236}">
              <a16:creationId xmlns:a16="http://schemas.microsoft.com/office/drawing/2014/main" id="{1D2AB1DE-958D-4A0B-A00F-AA76B7AEF76B}"/>
            </a:ext>
          </a:extLst>
        </xdr:cNvPr>
        <xdr:cNvSpPr txBox="1"/>
      </xdr:nvSpPr>
      <xdr:spPr>
        <a:xfrm>
          <a:off x="6671603" y="6939475"/>
          <a:ext cx="771525" cy="152987"/>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1172</xdr:colOff>
      <xdr:row>62</xdr:row>
      <xdr:rowOff>1164</xdr:rowOff>
    </xdr:from>
    <xdr:ext cx="800686" cy="138918"/>
    <xdr:sp macro="" textlink="">
      <xdr:nvSpPr>
        <xdr:cNvPr id="23" name="Textfeld 22">
          <a:hlinkClick xmlns:r="http://schemas.openxmlformats.org/officeDocument/2006/relationships" r:id="rId8"/>
          <a:extLst>
            <a:ext uri="{FF2B5EF4-FFF2-40B4-BE49-F238E27FC236}">
              <a16:creationId xmlns:a16="http://schemas.microsoft.com/office/drawing/2014/main" id="{ED6D0867-0976-4D80-A6CC-EC78E8D58908}"/>
            </a:ext>
          </a:extLst>
        </xdr:cNvPr>
        <xdr:cNvSpPr txBox="1"/>
      </xdr:nvSpPr>
      <xdr:spPr>
        <a:xfrm>
          <a:off x="6671603" y="9760626"/>
          <a:ext cx="800686" cy="138918"/>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587</xdr:colOff>
      <xdr:row>104</xdr:row>
      <xdr:rowOff>145951</xdr:rowOff>
    </xdr:from>
    <xdr:ext cx="771525" cy="158849"/>
    <xdr:sp macro="" textlink="">
      <xdr:nvSpPr>
        <xdr:cNvPr id="24" name="Textfeld 23">
          <a:hlinkClick xmlns:r="http://schemas.openxmlformats.org/officeDocument/2006/relationships" r:id="rId9"/>
          <a:extLst>
            <a:ext uri="{FF2B5EF4-FFF2-40B4-BE49-F238E27FC236}">
              <a16:creationId xmlns:a16="http://schemas.microsoft.com/office/drawing/2014/main" id="{14A63247-67A5-4F32-B929-CE84F731DBB5}"/>
            </a:ext>
          </a:extLst>
        </xdr:cNvPr>
        <xdr:cNvSpPr txBox="1"/>
      </xdr:nvSpPr>
      <xdr:spPr>
        <a:xfrm>
          <a:off x="6671018" y="16364828"/>
          <a:ext cx="771525" cy="158849"/>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8206</xdr:colOff>
      <xdr:row>73</xdr:row>
      <xdr:rowOff>142436</xdr:rowOff>
    </xdr:from>
    <xdr:ext cx="800686" cy="138918"/>
    <xdr:sp macro="" textlink="">
      <xdr:nvSpPr>
        <xdr:cNvPr id="26" name="Textfeld 25">
          <a:hlinkClick xmlns:r="http://schemas.openxmlformats.org/officeDocument/2006/relationships" r:id="rId10"/>
          <a:extLst>
            <a:ext uri="{FF2B5EF4-FFF2-40B4-BE49-F238E27FC236}">
              <a16:creationId xmlns:a16="http://schemas.microsoft.com/office/drawing/2014/main" id="{0DD44AFC-A8F1-4912-8EAF-C5A44DA42BA1}"/>
            </a:ext>
          </a:extLst>
        </xdr:cNvPr>
        <xdr:cNvSpPr txBox="1"/>
      </xdr:nvSpPr>
      <xdr:spPr>
        <a:xfrm>
          <a:off x="6678637" y="11519682"/>
          <a:ext cx="800686" cy="138918"/>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302205</xdr:colOff>
      <xdr:row>191</xdr:row>
      <xdr:rowOff>19008</xdr:rowOff>
    </xdr:from>
    <xdr:ext cx="771582" cy="141263"/>
    <xdr:sp macro="" textlink="">
      <xdr:nvSpPr>
        <xdr:cNvPr id="33" name="Textfeld 32">
          <a:hlinkClick xmlns:r="http://schemas.openxmlformats.org/officeDocument/2006/relationships" r:id="rId11"/>
          <a:extLst>
            <a:ext uri="{FF2B5EF4-FFF2-40B4-BE49-F238E27FC236}">
              <a16:creationId xmlns:a16="http://schemas.microsoft.com/office/drawing/2014/main" id="{449BEFDE-0256-4FB9-810A-C47FEC90FA01}"/>
            </a:ext>
          </a:extLst>
        </xdr:cNvPr>
        <xdr:cNvSpPr txBox="1"/>
      </xdr:nvSpPr>
      <xdr:spPr>
        <a:xfrm>
          <a:off x="6840165" y="28875948"/>
          <a:ext cx="771582" cy="141263"/>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15241</xdr:colOff>
      <xdr:row>215</xdr:row>
      <xdr:rowOff>120747</xdr:rowOff>
    </xdr:from>
    <xdr:ext cx="771582" cy="141263"/>
    <xdr:sp macro="" textlink="">
      <xdr:nvSpPr>
        <xdr:cNvPr id="34" name="Textfeld 33">
          <a:hlinkClick xmlns:r="http://schemas.openxmlformats.org/officeDocument/2006/relationships" r:id="rId12"/>
          <a:extLst>
            <a:ext uri="{FF2B5EF4-FFF2-40B4-BE49-F238E27FC236}">
              <a16:creationId xmlns:a16="http://schemas.microsoft.com/office/drawing/2014/main" id="{EEA5A4A1-D411-461F-B6A6-D3CDCC01F977}"/>
            </a:ext>
          </a:extLst>
        </xdr:cNvPr>
        <xdr:cNvSpPr txBox="1"/>
      </xdr:nvSpPr>
      <xdr:spPr>
        <a:xfrm>
          <a:off x="6685672" y="32517470"/>
          <a:ext cx="771582" cy="141263"/>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12895</xdr:colOff>
      <xdr:row>157</xdr:row>
      <xdr:rowOff>9964</xdr:rowOff>
    </xdr:from>
    <xdr:ext cx="790136" cy="160020"/>
    <xdr:sp macro="" textlink="">
      <xdr:nvSpPr>
        <xdr:cNvPr id="35" name="Textfeld 34">
          <a:hlinkClick xmlns:r="http://schemas.openxmlformats.org/officeDocument/2006/relationships" r:id="rId13"/>
          <a:extLst>
            <a:ext uri="{FF2B5EF4-FFF2-40B4-BE49-F238E27FC236}">
              <a16:creationId xmlns:a16="http://schemas.microsoft.com/office/drawing/2014/main" id="{04EE8E9F-64E2-47EE-984C-27EB6A61F627}"/>
            </a:ext>
          </a:extLst>
        </xdr:cNvPr>
        <xdr:cNvSpPr txBox="1"/>
      </xdr:nvSpPr>
      <xdr:spPr>
        <a:xfrm>
          <a:off x="6683326" y="23714026"/>
          <a:ext cx="790136" cy="16002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6448</xdr:colOff>
      <xdr:row>227</xdr:row>
      <xdr:rowOff>11137</xdr:rowOff>
    </xdr:from>
    <xdr:ext cx="802444" cy="141263"/>
    <xdr:sp macro="" textlink="">
      <xdr:nvSpPr>
        <xdr:cNvPr id="36" name="Textfeld 35">
          <a:hlinkClick xmlns:r="http://schemas.openxmlformats.org/officeDocument/2006/relationships" r:id="rId14"/>
          <a:extLst>
            <a:ext uri="{FF2B5EF4-FFF2-40B4-BE49-F238E27FC236}">
              <a16:creationId xmlns:a16="http://schemas.microsoft.com/office/drawing/2014/main" id="{B6F8355A-D6DB-4E9F-945C-7E7CD71F9484}"/>
            </a:ext>
          </a:extLst>
        </xdr:cNvPr>
        <xdr:cNvSpPr txBox="1"/>
      </xdr:nvSpPr>
      <xdr:spPr>
        <a:xfrm>
          <a:off x="6676879" y="34166322"/>
          <a:ext cx="802444" cy="141263"/>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22274</xdr:colOff>
      <xdr:row>220</xdr:row>
      <xdr:rowOff>29308</xdr:rowOff>
    </xdr:from>
    <xdr:ext cx="771582" cy="141263"/>
    <xdr:sp macro="" textlink="">
      <xdr:nvSpPr>
        <xdr:cNvPr id="37" name="Textfeld 36">
          <a:hlinkClick xmlns:r="http://schemas.openxmlformats.org/officeDocument/2006/relationships" r:id="rId15"/>
          <a:extLst>
            <a:ext uri="{FF2B5EF4-FFF2-40B4-BE49-F238E27FC236}">
              <a16:creationId xmlns:a16="http://schemas.microsoft.com/office/drawing/2014/main" id="{99117D20-AD9E-4B9B-97F2-39FE1B1175F4}"/>
            </a:ext>
          </a:extLst>
        </xdr:cNvPr>
        <xdr:cNvSpPr txBox="1"/>
      </xdr:nvSpPr>
      <xdr:spPr>
        <a:xfrm>
          <a:off x="6692705" y="33158723"/>
          <a:ext cx="771582" cy="141263"/>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14946</xdr:colOff>
      <xdr:row>162</xdr:row>
      <xdr:rowOff>945</xdr:rowOff>
    </xdr:from>
    <xdr:ext cx="793946" cy="157317"/>
    <xdr:sp macro="" textlink="">
      <xdr:nvSpPr>
        <xdr:cNvPr id="48" name="Textfeld 47">
          <a:hlinkClick xmlns:r="http://schemas.openxmlformats.org/officeDocument/2006/relationships" r:id="rId16"/>
          <a:extLst>
            <a:ext uri="{FF2B5EF4-FFF2-40B4-BE49-F238E27FC236}">
              <a16:creationId xmlns:a16="http://schemas.microsoft.com/office/drawing/2014/main" id="{B63D052C-2CAE-4A8B-8B89-77B77E88F1C4}"/>
            </a:ext>
          </a:extLst>
        </xdr:cNvPr>
        <xdr:cNvSpPr txBox="1"/>
      </xdr:nvSpPr>
      <xdr:spPr>
        <a:xfrm>
          <a:off x="6667792" y="24877314"/>
          <a:ext cx="793946" cy="157317"/>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r>
            <a:rPr lang="de-CH" sz="800" b="1" baseline="0"/>
            <a:t> </a:t>
          </a:r>
          <a:endParaRPr lang="de-CH" sz="800" b="1"/>
        </a:p>
      </xdr:txBody>
    </xdr:sp>
    <xdr:clientData/>
  </xdr:oneCellAnchor>
  <xdr:oneCellAnchor>
    <xdr:from>
      <xdr:col>8</xdr:col>
      <xdr:colOff>20515</xdr:colOff>
      <xdr:row>129</xdr:row>
      <xdr:rowOff>99060</xdr:rowOff>
    </xdr:from>
    <xdr:ext cx="790136" cy="160020"/>
    <xdr:sp macro="" textlink="">
      <xdr:nvSpPr>
        <xdr:cNvPr id="49" name="Textfeld 48">
          <a:hlinkClick xmlns:r="http://schemas.openxmlformats.org/officeDocument/2006/relationships" r:id="rId17"/>
          <a:extLst>
            <a:ext uri="{FF2B5EF4-FFF2-40B4-BE49-F238E27FC236}">
              <a16:creationId xmlns:a16="http://schemas.microsoft.com/office/drawing/2014/main" id="{BC9CFD54-32BA-46E0-8035-75094FFF6228}"/>
            </a:ext>
          </a:extLst>
        </xdr:cNvPr>
        <xdr:cNvSpPr txBox="1"/>
      </xdr:nvSpPr>
      <xdr:spPr>
        <a:xfrm>
          <a:off x="6690946" y="20274475"/>
          <a:ext cx="790136" cy="16002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7620</xdr:colOff>
      <xdr:row>134</xdr:row>
      <xdr:rowOff>3517</xdr:rowOff>
    </xdr:from>
    <xdr:ext cx="790136" cy="160020"/>
    <xdr:sp macro="" textlink="">
      <xdr:nvSpPr>
        <xdr:cNvPr id="50" name="Textfeld 49">
          <a:hlinkClick xmlns:r="http://schemas.openxmlformats.org/officeDocument/2006/relationships" r:id="rId18"/>
          <a:extLst>
            <a:ext uri="{FF2B5EF4-FFF2-40B4-BE49-F238E27FC236}">
              <a16:creationId xmlns:a16="http://schemas.microsoft.com/office/drawing/2014/main" id="{D0640ED2-6B61-4BFE-B878-94ADB293FAB5}"/>
            </a:ext>
          </a:extLst>
        </xdr:cNvPr>
        <xdr:cNvSpPr txBox="1"/>
      </xdr:nvSpPr>
      <xdr:spPr>
        <a:xfrm>
          <a:off x="6660466" y="20765086"/>
          <a:ext cx="790136" cy="16002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12895</xdr:colOff>
      <xdr:row>127</xdr:row>
      <xdr:rowOff>68580</xdr:rowOff>
    </xdr:from>
    <xdr:ext cx="790136" cy="160020"/>
    <xdr:sp macro="" textlink="">
      <xdr:nvSpPr>
        <xdr:cNvPr id="51" name="Textfeld 50">
          <a:hlinkClick xmlns:r="http://schemas.openxmlformats.org/officeDocument/2006/relationships" r:id="rId19"/>
          <a:extLst>
            <a:ext uri="{FF2B5EF4-FFF2-40B4-BE49-F238E27FC236}">
              <a16:creationId xmlns:a16="http://schemas.microsoft.com/office/drawing/2014/main" id="{EE190563-3240-4ABC-A697-5AAF7CAC0434}"/>
            </a:ext>
          </a:extLst>
        </xdr:cNvPr>
        <xdr:cNvSpPr txBox="1"/>
      </xdr:nvSpPr>
      <xdr:spPr>
        <a:xfrm>
          <a:off x="6683326" y="19950918"/>
          <a:ext cx="790136" cy="16002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30480</xdr:colOff>
      <xdr:row>152</xdr:row>
      <xdr:rowOff>11723</xdr:rowOff>
    </xdr:from>
    <xdr:ext cx="790136" cy="160020"/>
    <xdr:sp macro="" textlink="">
      <xdr:nvSpPr>
        <xdr:cNvPr id="52" name="Textfeld 51">
          <a:hlinkClick xmlns:r="http://schemas.openxmlformats.org/officeDocument/2006/relationships" r:id="rId13"/>
          <a:extLst>
            <a:ext uri="{FF2B5EF4-FFF2-40B4-BE49-F238E27FC236}">
              <a16:creationId xmlns:a16="http://schemas.microsoft.com/office/drawing/2014/main" id="{06041DFB-E80F-4A84-AF33-5D8044210F5B}"/>
            </a:ext>
          </a:extLst>
        </xdr:cNvPr>
        <xdr:cNvSpPr txBox="1"/>
      </xdr:nvSpPr>
      <xdr:spPr>
        <a:xfrm>
          <a:off x="6700911" y="22977231"/>
          <a:ext cx="790136" cy="16002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28135</xdr:colOff>
      <xdr:row>131</xdr:row>
      <xdr:rowOff>114300</xdr:rowOff>
    </xdr:from>
    <xdr:ext cx="790136" cy="160020"/>
    <xdr:sp macro="" textlink="">
      <xdr:nvSpPr>
        <xdr:cNvPr id="53" name="Textfeld 52">
          <a:hlinkClick xmlns:r="http://schemas.openxmlformats.org/officeDocument/2006/relationships" r:id="rId20"/>
          <a:extLst>
            <a:ext uri="{FF2B5EF4-FFF2-40B4-BE49-F238E27FC236}">
              <a16:creationId xmlns:a16="http://schemas.microsoft.com/office/drawing/2014/main" id="{A51414A4-17E1-4D62-BF31-E0E37FEACB1F}"/>
            </a:ext>
          </a:extLst>
        </xdr:cNvPr>
        <xdr:cNvSpPr txBox="1"/>
      </xdr:nvSpPr>
      <xdr:spPr>
        <a:xfrm>
          <a:off x="6698566" y="20582792"/>
          <a:ext cx="790136" cy="16002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26377</xdr:colOff>
      <xdr:row>223</xdr:row>
      <xdr:rowOff>83234</xdr:rowOff>
    </xdr:from>
    <xdr:ext cx="771582" cy="141263"/>
    <xdr:sp macro="" textlink="">
      <xdr:nvSpPr>
        <xdr:cNvPr id="54" name="Textfeld 53">
          <a:hlinkClick xmlns:r="http://schemas.openxmlformats.org/officeDocument/2006/relationships" r:id="rId21"/>
          <a:extLst>
            <a:ext uri="{FF2B5EF4-FFF2-40B4-BE49-F238E27FC236}">
              <a16:creationId xmlns:a16="http://schemas.microsoft.com/office/drawing/2014/main" id="{04359D97-2D6A-4A0B-B57E-8E4C934465C7}"/>
            </a:ext>
          </a:extLst>
        </xdr:cNvPr>
        <xdr:cNvSpPr txBox="1"/>
      </xdr:nvSpPr>
      <xdr:spPr>
        <a:xfrm>
          <a:off x="6696808" y="33652265"/>
          <a:ext cx="771582" cy="141263"/>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10551</xdr:colOff>
      <xdr:row>211</xdr:row>
      <xdr:rowOff>113128</xdr:rowOff>
    </xdr:from>
    <xdr:ext cx="771582" cy="141263"/>
    <xdr:sp macro="" textlink="">
      <xdr:nvSpPr>
        <xdr:cNvPr id="56" name="Textfeld 55">
          <a:hlinkClick xmlns:r="http://schemas.openxmlformats.org/officeDocument/2006/relationships" r:id="rId22"/>
          <a:extLst>
            <a:ext uri="{FF2B5EF4-FFF2-40B4-BE49-F238E27FC236}">
              <a16:creationId xmlns:a16="http://schemas.microsoft.com/office/drawing/2014/main" id="{E9AEE0FA-DB8B-4C80-887F-6AD1DA3A5FD7}"/>
            </a:ext>
          </a:extLst>
        </xdr:cNvPr>
        <xdr:cNvSpPr txBox="1"/>
      </xdr:nvSpPr>
      <xdr:spPr>
        <a:xfrm>
          <a:off x="6680982" y="31923697"/>
          <a:ext cx="771582" cy="141263"/>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8793</xdr:colOff>
      <xdr:row>242</xdr:row>
      <xdr:rowOff>47479</xdr:rowOff>
    </xdr:from>
    <xdr:ext cx="788376" cy="163536"/>
    <xdr:sp macro="" textlink="">
      <xdr:nvSpPr>
        <xdr:cNvPr id="57" name="Textfeld 56">
          <a:hlinkClick xmlns:r="http://schemas.openxmlformats.org/officeDocument/2006/relationships" r:id="rId23"/>
          <a:extLst>
            <a:ext uri="{FF2B5EF4-FFF2-40B4-BE49-F238E27FC236}">
              <a16:creationId xmlns:a16="http://schemas.microsoft.com/office/drawing/2014/main" id="{F8A3981B-E551-4113-B4FB-FB8747A96857}"/>
            </a:ext>
          </a:extLst>
        </xdr:cNvPr>
        <xdr:cNvSpPr txBox="1"/>
      </xdr:nvSpPr>
      <xdr:spPr>
        <a:xfrm>
          <a:off x="6679224" y="36553141"/>
          <a:ext cx="788376" cy="163536"/>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11723</xdr:colOff>
      <xdr:row>232</xdr:row>
      <xdr:rowOff>134815</xdr:rowOff>
    </xdr:from>
    <xdr:ext cx="785446" cy="152400"/>
    <xdr:sp macro="" textlink="">
      <xdr:nvSpPr>
        <xdr:cNvPr id="59" name="Textfeld 58">
          <a:hlinkClick xmlns:r="http://schemas.openxmlformats.org/officeDocument/2006/relationships" r:id="rId24"/>
          <a:extLst>
            <a:ext uri="{FF2B5EF4-FFF2-40B4-BE49-F238E27FC236}">
              <a16:creationId xmlns:a16="http://schemas.microsoft.com/office/drawing/2014/main" id="{25565832-C688-4B87-B1CE-614882082B28}"/>
            </a:ext>
          </a:extLst>
        </xdr:cNvPr>
        <xdr:cNvSpPr txBox="1"/>
      </xdr:nvSpPr>
      <xdr:spPr>
        <a:xfrm>
          <a:off x="6682154" y="35175092"/>
          <a:ext cx="785446" cy="15240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2931</xdr:colOff>
      <xdr:row>81</xdr:row>
      <xdr:rowOff>22275</xdr:rowOff>
    </xdr:from>
    <xdr:ext cx="757238" cy="141729"/>
    <xdr:sp macro="" textlink="">
      <xdr:nvSpPr>
        <xdr:cNvPr id="63" name="Textfeld 62">
          <a:hlinkClick xmlns:r="http://schemas.openxmlformats.org/officeDocument/2006/relationships" r:id="rId25"/>
          <a:extLst>
            <a:ext uri="{FF2B5EF4-FFF2-40B4-BE49-F238E27FC236}">
              <a16:creationId xmlns:a16="http://schemas.microsoft.com/office/drawing/2014/main" id="{944A68FE-E66E-4AA7-B7A8-1AC08A2E8E33}"/>
            </a:ext>
          </a:extLst>
        </xdr:cNvPr>
        <xdr:cNvSpPr txBox="1"/>
      </xdr:nvSpPr>
      <xdr:spPr>
        <a:xfrm>
          <a:off x="6655777" y="12577690"/>
          <a:ext cx="757238" cy="141729"/>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11723</xdr:colOff>
      <xdr:row>90</xdr:row>
      <xdr:rowOff>13482</xdr:rowOff>
    </xdr:from>
    <xdr:ext cx="771525" cy="158849"/>
    <xdr:sp macro="" textlink="">
      <xdr:nvSpPr>
        <xdr:cNvPr id="64" name="Textfeld 63">
          <a:hlinkClick xmlns:r="http://schemas.openxmlformats.org/officeDocument/2006/relationships" r:id="rId26"/>
          <a:extLst>
            <a:ext uri="{FF2B5EF4-FFF2-40B4-BE49-F238E27FC236}">
              <a16:creationId xmlns:a16="http://schemas.microsoft.com/office/drawing/2014/main" id="{949BB310-AC63-4F91-AD6E-0BE8D68A8EEA}"/>
            </a:ext>
          </a:extLst>
        </xdr:cNvPr>
        <xdr:cNvSpPr txBox="1"/>
      </xdr:nvSpPr>
      <xdr:spPr>
        <a:xfrm>
          <a:off x="6549683" y="13874262"/>
          <a:ext cx="771525" cy="158849"/>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14655</xdr:colOff>
      <xdr:row>97</xdr:row>
      <xdr:rowOff>86751</xdr:rowOff>
    </xdr:from>
    <xdr:ext cx="771525" cy="158849"/>
    <xdr:sp macro="" textlink="">
      <xdr:nvSpPr>
        <xdr:cNvPr id="65" name="Textfeld 64">
          <a:hlinkClick xmlns:r="http://schemas.openxmlformats.org/officeDocument/2006/relationships" r:id="rId27"/>
          <a:extLst>
            <a:ext uri="{FF2B5EF4-FFF2-40B4-BE49-F238E27FC236}">
              <a16:creationId xmlns:a16="http://schemas.microsoft.com/office/drawing/2014/main" id="{EFE79B24-79D6-4392-ACAF-1C0AC60DDEFD}"/>
            </a:ext>
          </a:extLst>
        </xdr:cNvPr>
        <xdr:cNvSpPr txBox="1"/>
      </xdr:nvSpPr>
      <xdr:spPr>
        <a:xfrm>
          <a:off x="6552615" y="14976231"/>
          <a:ext cx="771525" cy="158849"/>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twoCellAnchor>
    <xdr:from>
      <xdr:col>7</xdr:col>
      <xdr:colOff>86164</xdr:colOff>
      <xdr:row>233</xdr:row>
      <xdr:rowOff>22860</xdr:rowOff>
    </xdr:from>
    <xdr:to>
      <xdr:col>7</xdr:col>
      <xdr:colOff>303042</xdr:colOff>
      <xdr:row>256</xdr:row>
      <xdr:rowOff>12895</xdr:rowOff>
    </xdr:to>
    <xdr:sp macro="" textlink="">
      <xdr:nvSpPr>
        <xdr:cNvPr id="77" name="Freihandform: Form 76">
          <a:extLst>
            <a:ext uri="{FF2B5EF4-FFF2-40B4-BE49-F238E27FC236}">
              <a16:creationId xmlns:a16="http://schemas.microsoft.com/office/drawing/2014/main" id="{CE826DCE-A4DE-4AE6-B6C8-4004B6FEE88D}"/>
            </a:ext>
          </a:extLst>
        </xdr:cNvPr>
        <xdr:cNvSpPr/>
      </xdr:nvSpPr>
      <xdr:spPr>
        <a:xfrm>
          <a:off x="6395524" y="35280600"/>
          <a:ext cx="216878" cy="3335215"/>
        </a:xfrm>
        <a:custGeom>
          <a:avLst/>
          <a:gdLst>
            <a:gd name="connsiteX0" fmla="*/ 0 w 187570"/>
            <a:gd name="connsiteY0" fmla="*/ 0 h 3370385"/>
            <a:gd name="connsiteX1" fmla="*/ 111370 w 187570"/>
            <a:gd name="connsiteY1" fmla="*/ 99647 h 3370385"/>
            <a:gd name="connsiteX2" fmla="*/ 117231 w 187570"/>
            <a:gd name="connsiteY2" fmla="*/ 1406770 h 3370385"/>
            <a:gd name="connsiteX3" fmla="*/ 187570 w 187570"/>
            <a:gd name="connsiteY3" fmla="*/ 1436077 h 3370385"/>
            <a:gd name="connsiteX4" fmla="*/ 111370 w 187570"/>
            <a:gd name="connsiteY4" fmla="*/ 1477108 h 3370385"/>
            <a:gd name="connsiteX5" fmla="*/ 117231 w 187570"/>
            <a:gd name="connsiteY5" fmla="*/ 3282462 h 3370385"/>
            <a:gd name="connsiteX6" fmla="*/ 46893 w 187570"/>
            <a:gd name="connsiteY6" fmla="*/ 3370385 h 3370385"/>
            <a:gd name="connsiteX7" fmla="*/ 46893 w 187570"/>
            <a:gd name="connsiteY7" fmla="*/ 3364523 h 33703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87570" h="3370385">
              <a:moveTo>
                <a:pt x="0" y="0"/>
              </a:moveTo>
              <a:lnTo>
                <a:pt x="111370" y="99647"/>
              </a:lnTo>
              <a:cubicBezTo>
                <a:pt x="113324" y="535355"/>
                <a:pt x="115277" y="971062"/>
                <a:pt x="117231" y="1406770"/>
              </a:cubicBezTo>
              <a:lnTo>
                <a:pt x="187570" y="1436077"/>
              </a:lnTo>
              <a:lnTo>
                <a:pt x="111370" y="1477108"/>
              </a:lnTo>
              <a:cubicBezTo>
                <a:pt x="113324" y="2078893"/>
                <a:pt x="115277" y="2680677"/>
                <a:pt x="117231" y="3282462"/>
              </a:cubicBezTo>
              <a:lnTo>
                <a:pt x="46893" y="3370385"/>
              </a:lnTo>
              <a:lnTo>
                <a:pt x="46893" y="3364523"/>
              </a:lnTo>
            </a:path>
          </a:pathLst>
        </a:cu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7</xdr:col>
      <xdr:colOff>60960</xdr:colOff>
      <xdr:row>172</xdr:row>
      <xdr:rowOff>22860</xdr:rowOff>
    </xdr:from>
    <xdr:to>
      <xdr:col>7</xdr:col>
      <xdr:colOff>274320</xdr:colOff>
      <xdr:row>207</xdr:row>
      <xdr:rowOff>121920</xdr:rowOff>
    </xdr:to>
    <xdr:sp macro="" textlink="">
      <xdr:nvSpPr>
        <xdr:cNvPr id="2" name="Freihandform: Form 1">
          <a:extLst>
            <a:ext uri="{FF2B5EF4-FFF2-40B4-BE49-F238E27FC236}">
              <a16:creationId xmlns:a16="http://schemas.microsoft.com/office/drawing/2014/main" id="{56378DB6-C947-9C55-572B-3A87B1AD7025}"/>
            </a:ext>
          </a:extLst>
        </xdr:cNvPr>
        <xdr:cNvSpPr/>
      </xdr:nvSpPr>
      <xdr:spPr>
        <a:xfrm>
          <a:off x="6027420" y="26098500"/>
          <a:ext cx="213360" cy="5212080"/>
        </a:xfrm>
        <a:custGeom>
          <a:avLst/>
          <a:gdLst>
            <a:gd name="connsiteX0" fmla="*/ 0 w 213360"/>
            <a:gd name="connsiteY0" fmla="*/ 0 h 5212080"/>
            <a:gd name="connsiteX1" fmla="*/ 99060 w 213360"/>
            <a:gd name="connsiteY1" fmla="*/ 83820 h 5212080"/>
            <a:gd name="connsiteX2" fmla="*/ 106680 w 213360"/>
            <a:gd name="connsiteY2" fmla="*/ 2758440 h 5212080"/>
            <a:gd name="connsiteX3" fmla="*/ 213360 w 213360"/>
            <a:gd name="connsiteY3" fmla="*/ 2827020 h 5212080"/>
            <a:gd name="connsiteX4" fmla="*/ 99060 w 213360"/>
            <a:gd name="connsiteY4" fmla="*/ 2857500 h 5212080"/>
            <a:gd name="connsiteX5" fmla="*/ 99060 w 213360"/>
            <a:gd name="connsiteY5" fmla="*/ 5135880 h 5212080"/>
            <a:gd name="connsiteX6" fmla="*/ 7620 w 213360"/>
            <a:gd name="connsiteY6" fmla="*/ 5212080 h 52120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13360" h="5212080">
              <a:moveTo>
                <a:pt x="0" y="0"/>
              </a:moveTo>
              <a:lnTo>
                <a:pt x="99060" y="83820"/>
              </a:lnTo>
              <a:lnTo>
                <a:pt x="106680" y="2758440"/>
              </a:lnTo>
              <a:lnTo>
                <a:pt x="213360" y="2827020"/>
              </a:lnTo>
              <a:lnTo>
                <a:pt x="99060" y="2857500"/>
              </a:lnTo>
              <a:lnTo>
                <a:pt x="99060" y="5135880"/>
              </a:lnTo>
              <a:lnTo>
                <a:pt x="7620" y="5212080"/>
              </a:lnTo>
            </a:path>
          </a:pathLst>
        </a:cu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476250</xdr:colOff>
      <xdr:row>1</xdr:row>
      <xdr:rowOff>104775</xdr:rowOff>
    </xdr:from>
    <xdr:to>
      <xdr:col>5</xdr:col>
      <xdr:colOff>10725</xdr:colOff>
      <xdr:row>1</xdr:row>
      <xdr:rowOff>385215</xdr:rowOff>
    </xdr:to>
    <xdr:pic>
      <xdr:nvPicPr>
        <xdr:cNvPr id="4" name="Grafik 3">
          <a:hlinkClick xmlns:r="http://schemas.openxmlformats.org/officeDocument/2006/relationships" r:id="rId1"/>
          <a:extLst>
            <a:ext uri="{FF2B5EF4-FFF2-40B4-BE49-F238E27FC236}">
              <a16:creationId xmlns:a16="http://schemas.microsoft.com/office/drawing/2014/main" id="{D801C1C0-9113-BCEC-C010-3F581BD36230}"/>
            </a:ext>
          </a:extLst>
        </xdr:cNvPr>
        <xdr:cNvPicPr>
          <a:picLocks noChangeAspect="1"/>
        </xdr:cNvPicPr>
      </xdr:nvPicPr>
      <xdr:blipFill>
        <a:blip xmlns:r="http://schemas.openxmlformats.org/officeDocument/2006/relationships" r:embed="rId2"/>
        <a:stretch>
          <a:fillRect/>
        </a:stretch>
      </xdr:blipFill>
      <xdr:spPr>
        <a:xfrm>
          <a:off x="6572250" y="400050"/>
          <a:ext cx="658425" cy="28044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C6A0F82-B2F2-4A64-A265-0532A1F0ACB7}" name="ZulassTab_de" displayName="ZulassTab_de" ref="A3:E644" totalsRowShown="0" headerRowDxfId="71" dataDxfId="70" tableBorderDxfId="69" dataCellStyle="Standard_Tabelle1">
  <autoFilter ref="A3:E644" xr:uid="{BC6A0F82-B2F2-4A64-A265-0532A1F0ACB7}"/>
  <sortState xmlns:xlrd2="http://schemas.microsoft.com/office/spreadsheetml/2017/richdata2" ref="A4:E644">
    <sortCondition ref="A3:A644"/>
  </sortState>
  <tableColumns count="5">
    <tableColumn id="1" xr3:uid="{D51BF45B-A573-4C0E-A74C-021347E7F223}" name="BZS Nr" dataDxfId="68" dataCellStyle="Standard_Tabelle1"/>
    <tableColumn id="2" xr3:uid="{C105030C-74EA-402C-B474-8C6A98D34683}" name="Komponente" dataDxfId="67" dataCellStyle="Standard_Tabelle1"/>
    <tableColumn id="3" xr3:uid="{513448FA-71C0-400E-821B-98A060697107}" name="Hersteller" dataDxfId="66" dataCellStyle="Standard_Tabelle1"/>
    <tableColumn id="4" xr3:uid="{448EB986-7421-41C2-9FBE-232FCC93A2A3}" name="Typ" dataDxfId="65" dataCellStyle="Standard_Tabelle1"/>
    <tableColumn id="5" xr3:uid="{7BD5C6E2-0524-4BAD-BF2C-5AB536515617}" name="Zulassung" dataDxfId="64" dataCellStyle="Standard_Tabelle1"/>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206C6-2D79-4CA0-AF39-42723E69D7A1}">
  <sheetPr codeName="Tabelle4">
    <tabColor rgb="FF002060"/>
  </sheetPr>
  <dimension ref="A1:M1209"/>
  <sheetViews>
    <sheetView tabSelected="1" zoomScale="175" zoomScaleNormal="175" workbookViewId="0">
      <selection activeCell="T1145" sqref="T1145"/>
    </sheetView>
  </sheetViews>
  <sheetFormatPr baseColWidth="10" defaultColWidth="10.85546875" defaultRowHeight="15" x14ac:dyDescent="0.25"/>
  <cols>
    <col min="1" max="1" width="4.28515625" style="3" customWidth="1"/>
    <col min="2" max="2" width="8.5703125" style="35" customWidth="1"/>
    <col min="3" max="3" width="80.140625" style="2" customWidth="1"/>
    <col min="4" max="4" width="1.85546875" customWidth="1"/>
    <col min="5" max="5" width="11.85546875" style="1" customWidth="1"/>
    <col min="6" max="6" width="8.42578125" style="1" hidden="1" customWidth="1"/>
    <col min="7" max="7" width="12" hidden="1" customWidth="1"/>
    <col min="8" max="8" width="13.85546875" hidden="1" customWidth="1"/>
    <col min="9" max="9" width="9.85546875" hidden="1" customWidth="1"/>
    <col min="10" max="10" width="10.85546875" style="16" hidden="1" customWidth="1"/>
    <col min="11" max="11" width="0.5703125" customWidth="1"/>
  </cols>
  <sheetData>
    <row r="1" spans="1:13" s="8" customFormat="1" ht="27.6" customHeight="1" x14ac:dyDescent="0.25">
      <c r="A1" s="34" t="s">
        <v>2240</v>
      </c>
      <c r="C1" s="7"/>
      <c r="E1" s="6"/>
      <c r="F1" s="6"/>
    </row>
    <row r="2" spans="1:13" ht="95.45" customHeight="1" x14ac:dyDescent="0.25">
      <c r="A2" s="189" t="s">
        <v>2238</v>
      </c>
      <c r="B2" s="189"/>
      <c r="C2" s="189"/>
      <c r="D2" s="189"/>
      <c r="E2" s="189"/>
      <c r="F2" s="25"/>
      <c r="J2"/>
    </row>
    <row r="3" spans="1:13" ht="38.1" customHeight="1" thickBot="1" x14ac:dyDescent="0.3">
      <c r="A3" s="187" t="s">
        <v>2239</v>
      </c>
      <c r="B3" s="188"/>
      <c r="C3" s="188"/>
      <c r="D3" s="188"/>
      <c r="E3" s="188"/>
      <c r="F3" s="3"/>
      <c r="J3"/>
    </row>
    <row r="4" spans="1:13" s="10" customFormat="1" ht="13.5" customHeight="1" thickBot="1" x14ac:dyDescent="0.3">
      <c r="A4" s="12"/>
      <c r="B4" s="36" t="s">
        <v>2013</v>
      </c>
      <c r="C4" s="13" t="s">
        <v>2012</v>
      </c>
      <c r="D4" s="13"/>
      <c r="E4" s="17"/>
      <c r="F4" s="26" t="s">
        <v>2014</v>
      </c>
      <c r="G4" s="9" t="s">
        <v>2015</v>
      </c>
      <c r="H4" s="9" t="s">
        <v>2175</v>
      </c>
      <c r="I4" s="9" t="s">
        <v>2016</v>
      </c>
      <c r="J4" s="144"/>
    </row>
    <row r="5" spans="1:13" ht="19.5" thickBot="1" x14ac:dyDescent="0.3">
      <c r="A5" s="48" t="str">
        <f>IF(OR(A6="X",A62="X",A107="X",A144="X"),"X","")</f>
        <v/>
      </c>
      <c r="B5" s="49">
        <v>1000</v>
      </c>
      <c r="C5" s="50" t="s">
        <v>968</v>
      </c>
      <c r="D5" s="23"/>
      <c r="E5" s="44"/>
      <c r="F5" s="5" t="s">
        <v>2020</v>
      </c>
      <c r="G5" s="5" t="s">
        <v>2020</v>
      </c>
      <c r="H5" s="5" t="s">
        <v>2020</v>
      </c>
      <c r="I5" s="5" t="s">
        <v>2020</v>
      </c>
      <c r="J5" s="145" t="str">
        <f>IF(OR($E$5="non applic.")=TRUE,"entfällt","")</f>
        <v/>
      </c>
    </row>
    <row r="6" spans="1:13" ht="15" customHeight="1" thickBot="1" x14ac:dyDescent="0.3">
      <c r="A6" s="27" t="str">
        <f>IF(OR(A7="X",A16="X",J6="non applic."),"X"," ")</f>
        <v xml:space="preserve"> </v>
      </c>
      <c r="B6" s="39">
        <v>1100</v>
      </c>
      <c r="C6" s="18" t="s">
        <v>969</v>
      </c>
      <c r="D6" s="22"/>
      <c r="E6" s="45"/>
      <c r="F6" s="5" t="s">
        <v>2020</v>
      </c>
      <c r="G6" s="5" t="s">
        <v>2020</v>
      </c>
      <c r="H6" s="5" t="s">
        <v>2020</v>
      </c>
      <c r="I6" s="5" t="s">
        <v>2020</v>
      </c>
      <c r="J6" s="145" t="str">
        <f>IF(OR($E$5="non applic.",$E$6="non applic.")=TRUE,"entfällt","")</f>
        <v/>
      </c>
    </row>
    <row r="7" spans="1:13" ht="15.75" thickBot="1" x14ac:dyDescent="0.3">
      <c r="A7" s="14" t="str">
        <f>IF(OR(COUNTIF(A8:A15,"X")&gt;0,J8="non applic."),"X","")</f>
        <v/>
      </c>
      <c r="B7" s="40">
        <v>1101</v>
      </c>
      <c r="C7" s="19" t="s">
        <v>970</v>
      </c>
      <c r="D7" s="20"/>
      <c r="E7" s="42"/>
      <c r="F7" s="5" t="s">
        <v>2020</v>
      </c>
      <c r="G7" s="5" t="s">
        <v>2020</v>
      </c>
      <c r="H7" s="5" t="s">
        <v>2020</v>
      </c>
      <c r="I7" s="5" t="s">
        <v>2020</v>
      </c>
      <c r="J7" s="145" t="str">
        <f t="shared" ref="J7:J15" si="0">IF(OR($E$5="non applic.",$E$6="non applic.",$E$7="non applic.")=TRUE,"entfällt","")</f>
        <v/>
      </c>
    </row>
    <row r="8" spans="1:13" ht="52.5" customHeight="1" x14ac:dyDescent="0.25">
      <c r="A8" s="157" t="str">
        <f>IF(E8="con difetti","X",
IF(E8="non applic.","na",
IF(E8="prog. ITR","I",
IF(E8="nota","no",
IF(OR(E8="senza difetti",E8="verificare"),"","")))))</f>
        <v/>
      </c>
      <c r="B8" s="158">
        <v>1101.01</v>
      </c>
      <c r="C8" s="159" t="s">
        <v>971</v>
      </c>
      <c r="D8" s="160" t="s">
        <v>0</v>
      </c>
      <c r="E8" s="161"/>
      <c r="F8" s="5" t="s">
        <v>2020</v>
      </c>
      <c r="G8" s="5" t="s">
        <v>2020</v>
      </c>
      <c r="H8" s="1"/>
      <c r="I8" s="1"/>
      <c r="J8" s="145" t="str">
        <f t="shared" si="0"/>
        <v/>
      </c>
      <c r="M8" s="186"/>
    </row>
    <row r="9" spans="1:13" ht="72.95" customHeight="1" x14ac:dyDescent="0.25">
      <c r="A9" s="53" t="str">
        <f>IF(E9="visualizzare","X","")</f>
        <v/>
      </c>
      <c r="B9" s="54"/>
      <c r="C9" s="55" t="s">
        <v>2011</v>
      </c>
      <c r="D9" s="56"/>
      <c r="E9" s="70"/>
      <c r="F9" s="5" t="s">
        <v>2020</v>
      </c>
      <c r="G9" s="5" t="s">
        <v>2020</v>
      </c>
      <c r="H9" s="1"/>
      <c r="I9" s="1"/>
      <c r="J9" s="145" t="str">
        <f t="shared" si="0"/>
        <v/>
      </c>
    </row>
    <row r="10" spans="1:13" ht="52.5" customHeight="1" x14ac:dyDescent="0.25">
      <c r="A10" s="157" t="str">
        <f>IF(E10="con difetti","X",
IF(E10="non applic.","na",
IF(E10="prog. ITR","I",
IF(E10="nota","no",
IF(OR(E10="senza difetti",E10="verificare"),"","")))))</f>
        <v/>
      </c>
      <c r="B10" s="162">
        <v>1101.02</v>
      </c>
      <c r="C10" s="163" t="s">
        <v>972</v>
      </c>
      <c r="D10" s="164" t="s">
        <v>0</v>
      </c>
      <c r="E10" s="161"/>
      <c r="F10" s="5" t="s">
        <v>2020</v>
      </c>
      <c r="G10" s="5" t="s">
        <v>2020</v>
      </c>
      <c r="H10" s="5" t="s">
        <v>2020</v>
      </c>
      <c r="I10" s="5" t="s">
        <v>2020</v>
      </c>
      <c r="J10" s="145" t="str">
        <f t="shared" si="0"/>
        <v/>
      </c>
    </row>
    <row r="11" spans="1:13" ht="29.45" customHeight="1" x14ac:dyDescent="0.25">
      <c r="A11" s="53" t="str">
        <f>IF(E11="visualizzare","X","")</f>
        <v/>
      </c>
      <c r="B11" s="54"/>
      <c r="C11" s="55" t="s">
        <v>973</v>
      </c>
      <c r="D11" s="58"/>
      <c r="E11" s="70"/>
      <c r="F11" s="5" t="s">
        <v>2020</v>
      </c>
      <c r="G11" s="5" t="s">
        <v>2020</v>
      </c>
      <c r="H11" s="5" t="s">
        <v>2020</v>
      </c>
      <c r="I11" s="5" t="s">
        <v>2020</v>
      </c>
      <c r="J11" s="145" t="str">
        <f t="shared" si="0"/>
        <v/>
      </c>
    </row>
    <row r="12" spans="1:13" ht="58.5" customHeight="1" x14ac:dyDescent="0.25">
      <c r="A12" s="53" t="str">
        <f>IF(E12="visualizzare","X","")</f>
        <v/>
      </c>
      <c r="B12" s="54"/>
      <c r="C12" s="55" t="s">
        <v>974</v>
      </c>
      <c r="D12" s="58"/>
      <c r="E12" s="70"/>
      <c r="F12" s="5" t="s">
        <v>2020</v>
      </c>
      <c r="G12" s="5" t="s">
        <v>2020</v>
      </c>
      <c r="H12" s="5" t="s">
        <v>2020</v>
      </c>
      <c r="I12" s="5" t="s">
        <v>2020</v>
      </c>
      <c r="J12" s="145" t="str">
        <f t="shared" si="0"/>
        <v/>
      </c>
    </row>
    <row r="13" spans="1:13" ht="58.5" customHeight="1" x14ac:dyDescent="0.25">
      <c r="A13" s="53" t="str">
        <f>IF(E13="visualizzare","X","")</f>
        <v/>
      </c>
      <c r="B13" s="54"/>
      <c r="C13" s="55" t="s">
        <v>975</v>
      </c>
      <c r="D13" s="58"/>
      <c r="E13" s="70"/>
      <c r="F13" s="5" t="s">
        <v>2020</v>
      </c>
      <c r="G13" s="5" t="s">
        <v>2020</v>
      </c>
      <c r="H13" s="5" t="s">
        <v>2020</v>
      </c>
      <c r="I13" s="5" t="s">
        <v>2020</v>
      </c>
      <c r="J13" s="145" t="str">
        <f t="shared" si="0"/>
        <v/>
      </c>
    </row>
    <row r="14" spans="1:13" ht="29.45" customHeight="1" x14ac:dyDescent="0.25">
      <c r="A14" s="53" t="str">
        <f>IF(E14="visualizzare","X","")</f>
        <v/>
      </c>
      <c r="B14" s="54"/>
      <c r="C14" s="55" t="s">
        <v>976</v>
      </c>
      <c r="D14" s="58"/>
      <c r="E14" s="70"/>
      <c r="F14" s="5" t="s">
        <v>2020</v>
      </c>
      <c r="G14" s="5" t="s">
        <v>2020</v>
      </c>
      <c r="H14" s="5" t="s">
        <v>2020</v>
      </c>
      <c r="I14" s="5" t="s">
        <v>2020</v>
      </c>
      <c r="J14" s="145" t="str">
        <f t="shared" si="0"/>
        <v/>
      </c>
    </row>
    <row r="15" spans="1:13" ht="29.45" customHeight="1" thickBot="1" x14ac:dyDescent="0.3">
      <c r="A15" s="53" t="str">
        <f>IF(E15="visualizzare","X","")</f>
        <v/>
      </c>
      <c r="B15" s="57"/>
      <c r="C15" s="59" t="s">
        <v>977</v>
      </c>
      <c r="D15" s="60"/>
      <c r="E15" s="70"/>
      <c r="F15" s="5" t="s">
        <v>2020</v>
      </c>
      <c r="G15" s="5" t="s">
        <v>2020</v>
      </c>
      <c r="H15" s="5" t="s">
        <v>2020</v>
      </c>
      <c r="I15" s="5" t="s">
        <v>2020</v>
      </c>
      <c r="J15" s="145" t="str">
        <f t="shared" si="0"/>
        <v/>
      </c>
    </row>
    <row r="16" spans="1:13" ht="15.75" thickBot="1" x14ac:dyDescent="0.3">
      <c r="A16" s="14" t="str">
        <f>IF(OR(COUNTIF(A17:A61,"X")&gt;0,J16="non applic."),"X","")</f>
        <v/>
      </c>
      <c r="B16" s="40">
        <v>1102</v>
      </c>
      <c r="C16" s="19" t="s">
        <v>978</v>
      </c>
      <c r="D16" s="20"/>
      <c r="E16" s="42"/>
      <c r="F16" s="5" t="s">
        <v>2020</v>
      </c>
      <c r="G16" s="5" t="s">
        <v>2020</v>
      </c>
      <c r="H16" s="5" t="s">
        <v>2020</v>
      </c>
      <c r="I16" s="5" t="s">
        <v>2020</v>
      </c>
      <c r="J16" s="145" t="str">
        <f t="shared" ref="J16:J61" si="1">IF(OR($E$5="non applic.",$E$6="non applic.",$E$16="non applic.")=TRUE,"entfällt","")</f>
        <v/>
      </c>
    </row>
    <row r="17" spans="1:10" ht="30" x14ac:dyDescent="0.25">
      <c r="A17" s="53" t="str">
        <f>IF(E17="visualizzare","X","")</f>
        <v/>
      </c>
      <c r="B17" s="61"/>
      <c r="C17" s="62" t="s">
        <v>979</v>
      </c>
      <c r="D17" s="63"/>
      <c r="E17" s="70"/>
      <c r="F17" s="5" t="s">
        <v>2020</v>
      </c>
      <c r="G17" s="5" t="s">
        <v>2020</v>
      </c>
      <c r="H17" s="5" t="s">
        <v>2020</v>
      </c>
      <c r="I17" s="5" t="s">
        <v>2020</v>
      </c>
      <c r="J17" s="145" t="str">
        <f t="shared" si="1"/>
        <v/>
      </c>
    </row>
    <row r="18" spans="1:10" ht="52.5" customHeight="1" x14ac:dyDescent="0.25">
      <c r="A18" s="157" t="str">
        <f>IF(E18="con difetti","X",
IF(E18="non applic.","na",
IF(E18="prog. ITR","I",
IF(E18="nota","no",
IF(OR(E18="senza difetti",E18="verificare"),"","")))))</f>
        <v/>
      </c>
      <c r="B18" s="162">
        <v>1102.01</v>
      </c>
      <c r="C18" s="163" t="s">
        <v>980</v>
      </c>
      <c r="D18" s="164" t="s">
        <v>0</v>
      </c>
      <c r="E18" s="161"/>
      <c r="F18" s="5" t="s">
        <v>2020</v>
      </c>
      <c r="G18" s="5" t="s">
        <v>2020</v>
      </c>
      <c r="H18" s="5" t="s">
        <v>2020</v>
      </c>
      <c r="I18" s="5" t="s">
        <v>2020</v>
      </c>
      <c r="J18" s="145" t="str">
        <f t="shared" si="1"/>
        <v/>
      </c>
    </row>
    <row r="19" spans="1:10" ht="29.45" customHeight="1" x14ac:dyDescent="0.25">
      <c r="A19" s="53" t="str">
        <f>IF(E19="visualizzare","X","")</f>
        <v/>
      </c>
      <c r="B19" s="54"/>
      <c r="C19" s="55" t="s">
        <v>981</v>
      </c>
      <c r="D19" s="58"/>
      <c r="E19" s="70"/>
      <c r="F19" s="5" t="s">
        <v>2020</v>
      </c>
      <c r="G19" s="5" t="s">
        <v>2020</v>
      </c>
      <c r="H19" s="5" t="s">
        <v>2020</v>
      </c>
      <c r="I19" s="5" t="s">
        <v>2020</v>
      </c>
      <c r="J19" s="145" t="str">
        <f t="shared" si="1"/>
        <v/>
      </c>
    </row>
    <row r="20" spans="1:10" ht="52.5" customHeight="1" x14ac:dyDescent="0.25">
      <c r="A20" s="157" t="str">
        <f>IF(E20="con difetti","X",
IF(E20="non applic.","na",
IF(E20="prog. ITR","I",
IF(E20="nota","no",
IF(OR(E20="senza difetti",E20="verificare"),"","")))))</f>
        <v/>
      </c>
      <c r="B20" s="162">
        <v>1102.02</v>
      </c>
      <c r="C20" s="165" t="s">
        <v>982</v>
      </c>
      <c r="D20" s="164" t="s">
        <v>0</v>
      </c>
      <c r="E20" s="161"/>
      <c r="F20" s="5" t="s">
        <v>2020</v>
      </c>
      <c r="G20" s="5" t="s">
        <v>2020</v>
      </c>
      <c r="H20" s="5" t="s">
        <v>2020</v>
      </c>
      <c r="I20" s="5" t="s">
        <v>2020</v>
      </c>
      <c r="J20" s="145" t="str">
        <f t="shared" si="1"/>
        <v/>
      </c>
    </row>
    <row r="21" spans="1:10" ht="52.5" customHeight="1" x14ac:dyDescent="0.25">
      <c r="A21" s="157" t="str">
        <f>IF(E21="con difetti","X",
IF(E21="non applic.","na",
IF(E21="prog. ITR","I",
IF(E21="nota","no",
IF(OR(E21="senza difetti",E21="verificare"),"","")))))</f>
        <v/>
      </c>
      <c r="B21" s="162">
        <v>1102.03</v>
      </c>
      <c r="C21" s="165" t="s">
        <v>983</v>
      </c>
      <c r="D21" s="164" t="s">
        <v>0</v>
      </c>
      <c r="E21" s="161"/>
      <c r="F21" s="5" t="s">
        <v>2020</v>
      </c>
      <c r="G21" s="5" t="s">
        <v>2020</v>
      </c>
      <c r="H21" s="5" t="s">
        <v>2020</v>
      </c>
      <c r="I21" s="5" t="s">
        <v>2020</v>
      </c>
      <c r="J21" s="145" t="str">
        <f t="shared" si="1"/>
        <v/>
      </c>
    </row>
    <row r="22" spans="1:10" ht="52.5" customHeight="1" x14ac:dyDescent="0.25">
      <c r="A22" s="157" t="str">
        <f>IF(E22="con difetti","X",
IF(E22="non applic.","na",
IF(E22="prog. ITR","I",
IF(E22="nota","no",
IF(OR(E22="senza difetti",E22="verificare"),"","")))))</f>
        <v/>
      </c>
      <c r="B22" s="162">
        <v>1102.04</v>
      </c>
      <c r="C22" s="165" t="s">
        <v>984</v>
      </c>
      <c r="D22" s="164" t="s">
        <v>0</v>
      </c>
      <c r="E22" s="161"/>
      <c r="F22" s="5" t="s">
        <v>2020</v>
      </c>
      <c r="G22" s="5" t="s">
        <v>2020</v>
      </c>
      <c r="H22" s="5" t="s">
        <v>2020</v>
      </c>
      <c r="I22" s="5" t="s">
        <v>2020</v>
      </c>
      <c r="J22" s="145" t="str">
        <f t="shared" si="1"/>
        <v/>
      </c>
    </row>
    <row r="23" spans="1:10" ht="52.5" customHeight="1" x14ac:dyDescent="0.25">
      <c r="A23" s="157" t="str">
        <f>IF(E23="con difetti","X",
IF(E23="non applic.","na",
IF(E23="prog. ITR","I",
IF(E23="nota","no",
IF(OR(E23="senza difetti",E23="verificare"),"","")))))</f>
        <v/>
      </c>
      <c r="B23" s="162">
        <v>1102.05</v>
      </c>
      <c r="C23" s="165" t="s">
        <v>985</v>
      </c>
      <c r="D23" s="164" t="s">
        <v>0</v>
      </c>
      <c r="E23" s="161"/>
      <c r="F23" s="5" t="s">
        <v>2020</v>
      </c>
      <c r="G23" s="5" t="s">
        <v>2020</v>
      </c>
      <c r="H23" s="5" t="s">
        <v>2020</v>
      </c>
      <c r="I23" s="5" t="s">
        <v>2020</v>
      </c>
      <c r="J23" s="145" t="str">
        <f t="shared" si="1"/>
        <v/>
      </c>
    </row>
    <row r="24" spans="1:10" ht="29.45" customHeight="1" x14ac:dyDescent="0.25">
      <c r="A24" s="53" t="str">
        <f t="shared" ref="A24:A49" si="2">IF(E24="visualizzare","X","")</f>
        <v/>
      </c>
      <c r="B24" s="54"/>
      <c r="C24" s="64" t="s">
        <v>2174</v>
      </c>
      <c r="D24" s="65"/>
      <c r="E24" s="70"/>
      <c r="F24" s="5" t="s">
        <v>2020</v>
      </c>
      <c r="G24" s="5" t="s">
        <v>2020</v>
      </c>
      <c r="H24" s="5" t="s">
        <v>2020</v>
      </c>
      <c r="I24" s="5" t="s">
        <v>2020</v>
      </c>
      <c r="J24" s="145" t="str">
        <f t="shared" si="1"/>
        <v/>
      </c>
    </row>
    <row r="25" spans="1:10" ht="15" customHeight="1" x14ac:dyDescent="0.25">
      <c r="A25" s="53" t="str">
        <f t="shared" si="2"/>
        <v/>
      </c>
      <c r="B25" s="54"/>
      <c r="C25" s="64" t="s">
        <v>986</v>
      </c>
      <c r="D25" s="65"/>
      <c r="E25" s="70"/>
      <c r="F25" s="5" t="s">
        <v>2020</v>
      </c>
      <c r="G25" s="5" t="s">
        <v>2020</v>
      </c>
      <c r="H25" s="5" t="s">
        <v>2020</v>
      </c>
      <c r="I25" s="5" t="s">
        <v>2020</v>
      </c>
      <c r="J25" s="145" t="str">
        <f t="shared" si="1"/>
        <v/>
      </c>
    </row>
    <row r="26" spans="1:10" ht="15" customHeight="1" x14ac:dyDescent="0.25">
      <c r="A26" s="53" t="str">
        <f t="shared" si="2"/>
        <v/>
      </c>
      <c r="B26" s="54"/>
      <c r="C26" s="80" t="s">
        <v>987</v>
      </c>
      <c r="D26" s="65"/>
      <c r="E26" s="70"/>
      <c r="F26" s="5" t="s">
        <v>2020</v>
      </c>
      <c r="G26" s="5" t="s">
        <v>2020</v>
      </c>
      <c r="H26" s="5" t="s">
        <v>2020</v>
      </c>
      <c r="I26" s="5" t="s">
        <v>2020</v>
      </c>
      <c r="J26" s="145" t="str">
        <f t="shared" si="1"/>
        <v/>
      </c>
    </row>
    <row r="27" spans="1:10" ht="15" customHeight="1" x14ac:dyDescent="0.25">
      <c r="A27" s="53" t="str">
        <f t="shared" si="2"/>
        <v/>
      </c>
      <c r="B27" s="54"/>
      <c r="C27" s="80" t="s">
        <v>988</v>
      </c>
      <c r="D27" s="65"/>
      <c r="E27" s="70"/>
      <c r="F27" s="5" t="s">
        <v>2020</v>
      </c>
      <c r="G27" s="5" t="s">
        <v>2020</v>
      </c>
      <c r="H27" s="5" t="s">
        <v>2020</v>
      </c>
      <c r="I27" s="5" t="s">
        <v>2020</v>
      </c>
      <c r="J27" s="145" t="str">
        <f t="shared" si="1"/>
        <v/>
      </c>
    </row>
    <row r="28" spans="1:10" ht="15" customHeight="1" x14ac:dyDescent="0.25">
      <c r="A28" s="53" t="str">
        <f t="shared" si="2"/>
        <v/>
      </c>
      <c r="B28" s="54"/>
      <c r="C28" s="80" t="s">
        <v>989</v>
      </c>
      <c r="D28" s="65"/>
      <c r="E28" s="70"/>
      <c r="F28" s="5" t="s">
        <v>2020</v>
      </c>
      <c r="G28" s="5" t="s">
        <v>2020</v>
      </c>
      <c r="H28" s="5" t="s">
        <v>2020</v>
      </c>
      <c r="I28" s="5" t="s">
        <v>2020</v>
      </c>
      <c r="J28" s="145" t="str">
        <f t="shared" si="1"/>
        <v/>
      </c>
    </row>
    <row r="29" spans="1:10" ht="15" customHeight="1" x14ac:dyDescent="0.25">
      <c r="A29" s="53" t="str">
        <f t="shared" si="2"/>
        <v/>
      </c>
      <c r="B29" s="54"/>
      <c r="C29" s="80" t="s">
        <v>990</v>
      </c>
      <c r="D29" s="65"/>
      <c r="E29" s="70"/>
      <c r="F29" s="5" t="s">
        <v>2020</v>
      </c>
      <c r="G29" s="5" t="s">
        <v>2020</v>
      </c>
      <c r="H29" s="5" t="s">
        <v>2020</v>
      </c>
      <c r="I29" s="5" t="s">
        <v>2020</v>
      </c>
      <c r="J29" s="145" t="str">
        <f t="shared" si="1"/>
        <v/>
      </c>
    </row>
    <row r="30" spans="1:10" ht="15" customHeight="1" x14ac:dyDescent="0.25">
      <c r="A30" s="53" t="str">
        <f t="shared" si="2"/>
        <v/>
      </c>
      <c r="B30" s="54"/>
      <c r="C30" s="80" t="s">
        <v>991</v>
      </c>
      <c r="D30" s="65"/>
      <c r="E30" s="70"/>
      <c r="F30" s="5" t="s">
        <v>2020</v>
      </c>
      <c r="G30" s="5" t="s">
        <v>2020</v>
      </c>
      <c r="H30" s="5" t="s">
        <v>2020</v>
      </c>
      <c r="I30" s="5" t="s">
        <v>2020</v>
      </c>
      <c r="J30" s="145" t="str">
        <f t="shared" si="1"/>
        <v/>
      </c>
    </row>
    <row r="31" spans="1:10" ht="29.45" customHeight="1" x14ac:dyDescent="0.25">
      <c r="A31" s="53" t="str">
        <f t="shared" si="2"/>
        <v/>
      </c>
      <c r="B31" s="54"/>
      <c r="C31" s="80" t="s">
        <v>992</v>
      </c>
      <c r="D31" s="65"/>
      <c r="E31" s="70"/>
      <c r="F31" s="5" t="s">
        <v>2020</v>
      </c>
      <c r="G31" s="5" t="s">
        <v>2020</v>
      </c>
      <c r="H31" s="5" t="s">
        <v>2020</v>
      </c>
      <c r="I31" s="5" t="s">
        <v>2020</v>
      </c>
      <c r="J31" s="145" t="str">
        <f t="shared" si="1"/>
        <v/>
      </c>
    </row>
    <row r="32" spans="1:10" ht="15" customHeight="1" x14ac:dyDescent="0.25">
      <c r="A32" s="53" t="str">
        <f t="shared" si="2"/>
        <v/>
      </c>
      <c r="B32" s="54"/>
      <c r="C32" s="66" t="s">
        <v>993</v>
      </c>
      <c r="D32" s="58"/>
      <c r="E32" s="70"/>
      <c r="F32" s="5" t="s">
        <v>2020</v>
      </c>
      <c r="G32" s="5" t="s">
        <v>2020</v>
      </c>
      <c r="H32" s="5" t="s">
        <v>2020</v>
      </c>
      <c r="I32" s="5" t="s">
        <v>2020</v>
      </c>
      <c r="J32" s="145" t="str">
        <f t="shared" si="1"/>
        <v/>
      </c>
    </row>
    <row r="33" spans="1:10" x14ac:dyDescent="0.25">
      <c r="A33" s="53" t="str">
        <f t="shared" si="2"/>
        <v/>
      </c>
      <c r="B33" s="54"/>
      <c r="C33" s="81" t="s">
        <v>994</v>
      </c>
      <c r="D33" s="58"/>
      <c r="E33" s="70"/>
      <c r="F33" s="5" t="s">
        <v>2020</v>
      </c>
      <c r="G33" s="5" t="s">
        <v>2020</v>
      </c>
      <c r="H33" s="5" t="s">
        <v>2020</v>
      </c>
      <c r="I33" s="5" t="s">
        <v>2020</v>
      </c>
      <c r="J33" s="145" t="str">
        <f t="shared" si="1"/>
        <v/>
      </c>
    </row>
    <row r="34" spans="1:10" ht="30" x14ac:dyDescent="0.25">
      <c r="A34" s="53" t="str">
        <f t="shared" si="2"/>
        <v/>
      </c>
      <c r="B34" s="54"/>
      <c r="C34" s="81" t="s">
        <v>995</v>
      </c>
      <c r="D34" s="58"/>
      <c r="E34" s="70"/>
      <c r="F34" s="5" t="s">
        <v>2020</v>
      </c>
      <c r="G34" s="5" t="s">
        <v>2020</v>
      </c>
      <c r="H34" s="5" t="s">
        <v>2020</v>
      </c>
      <c r="I34" s="5" t="s">
        <v>2020</v>
      </c>
      <c r="J34" s="145" t="str">
        <f t="shared" si="1"/>
        <v/>
      </c>
    </row>
    <row r="35" spans="1:10" ht="15" customHeight="1" x14ac:dyDescent="0.25">
      <c r="A35" s="53" t="str">
        <f t="shared" si="2"/>
        <v/>
      </c>
      <c r="B35" s="54"/>
      <c r="C35" s="81" t="s">
        <v>996</v>
      </c>
      <c r="D35" s="58"/>
      <c r="E35" s="70"/>
      <c r="F35" s="5" t="s">
        <v>2020</v>
      </c>
      <c r="G35" s="5" t="s">
        <v>2020</v>
      </c>
      <c r="H35" s="5" t="s">
        <v>2020</v>
      </c>
      <c r="I35" s="5" t="s">
        <v>2020</v>
      </c>
      <c r="J35" s="145" t="str">
        <f t="shared" si="1"/>
        <v/>
      </c>
    </row>
    <row r="36" spans="1:10" ht="15" customHeight="1" x14ac:dyDescent="0.25">
      <c r="A36" s="53" t="str">
        <f t="shared" si="2"/>
        <v/>
      </c>
      <c r="B36" s="54"/>
      <c r="C36" s="81" t="s">
        <v>997</v>
      </c>
      <c r="D36" s="58"/>
      <c r="E36" s="70"/>
      <c r="F36" s="5" t="s">
        <v>2020</v>
      </c>
      <c r="G36" s="5" t="s">
        <v>2020</v>
      </c>
      <c r="H36" s="5" t="s">
        <v>2020</v>
      </c>
      <c r="I36" s="5" t="s">
        <v>2020</v>
      </c>
      <c r="J36" s="145" t="str">
        <f t="shared" si="1"/>
        <v/>
      </c>
    </row>
    <row r="37" spans="1:10" ht="15" customHeight="1" x14ac:dyDescent="0.25">
      <c r="A37" s="53" t="str">
        <f t="shared" si="2"/>
        <v/>
      </c>
      <c r="B37" s="54"/>
      <c r="C37" s="81" t="s">
        <v>998</v>
      </c>
      <c r="D37" s="58"/>
      <c r="E37" s="70"/>
      <c r="F37" s="5" t="s">
        <v>2020</v>
      </c>
      <c r="G37" s="5" t="s">
        <v>2020</v>
      </c>
      <c r="H37" s="5" t="s">
        <v>2020</v>
      </c>
      <c r="I37" s="5" t="s">
        <v>2020</v>
      </c>
      <c r="J37" s="145" t="str">
        <f t="shared" si="1"/>
        <v/>
      </c>
    </row>
    <row r="38" spans="1:10" ht="15" customHeight="1" x14ac:dyDescent="0.25">
      <c r="A38" s="53" t="str">
        <f t="shared" si="2"/>
        <v/>
      </c>
      <c r="B38" s="54"/>
      <c r="C38" s="81" t="s">
        <v>999</v>
      </c>
      <c r="D38" s="58"/>
      <c r="E38" s="70"/>
      <c r="F38" s="5" t="s">
        <v>2020</v>
      </c>
      <c r="G38" s="5" t="s">
        <v>2020</v>
      </c>
      <c r="H38" s="5" t="s">
        <v>2020</v>
      </c>
      <c r="I38" s="5" t="s">
        <v>2020</v>
      </c>
      <c r="J38" s="145" t="str">
        <f t="shared" si="1"/>
        <v/>
      </c>
    </row>
    <row r="39" spans="1:10" x14ac:dyDescent="0.25">
      <c r="A39" s="53" t="str">
        <f t="shared" si="2"/>
        <v/>
      </c>
      <c r="B39" s="54"/>
      <c r="C39" s="81" t="s">
        <v>1000</v>
      </c>
      <c r="D39" s="58"/>
      <c r="E39" s="70"/>
      <c r="F39" s="5" t="s">
        <v>2020</v>
      </c>
      <c r="G39" s="5" t="s">
        <v>2020</v>
      </c>
      <c r="H39" s="5" t="s">
        <v>2020</v>
      </c>
      <c r="I39" s="5" t="s">
        <v>2020</v>
      </c>
      <c r="J39" s="145" t="str">
        <f t="shared" si="1"/>
        <v/>
      </c>
    </row>
    <row r="40" spans="1:10" ht="15" customHeight="1" x14ac:dyDescent="0.25">
      <c r="A40" s="53" t="str">
        <f t="shared" si="2"/>
        <v/>
      </c>
      <c r="B40" s="54"/>
      <c r="C40" s="81" t="s">
        <v>1001</v>
      </c>
      <c r="D40" s="58"/>
      <c r="E40" s="70"/>
      <c r="F40" s="5" t="s">
        <v>2020</v>
      </c>
      <c r="G40" s="5" t="s">
        <v>2020</v>
      </c>
      <c r="H40" s="5" t="s">
        <v>2020</v>
      </c>
      <c r="I40" s="5" t="s">
        <v>2020</v>
      </c>
      <c r="J40" s="145" t="str">
        <f t="shared" si="1"/>
        <v/>
      </c>
    </row>
    <row r="41" spans="1:10" ht="15" customHeight="1" x14ac:dyDescent="0.25">
      <c r="A41" s="53" t="str">
        <f t="shared" si="2"/>
        <v/>
      </c>
      <c r="B41" s="54"/>
      <c r="C41" s="66" t="s">
        <v>1002</v>
      </c>
      <c r="D41" s="58"/>
      <c r="E41" s="70"/>
      <c r="F41" s="5" t="s">
        <v>2020</v>
      </c>
      <c r="G41" s="5" t="s">
        <v>2020</v>
      </c>
      <c r="H41" s="5" t="s">
        <v>2020</v>
      </c>
      <c r="I41" s="5" t="s">
        <v>2020</v>
      </c>
      <c r="J41" s="145" t="str">
        <f t="shared" si="1"/>
        <v/>
      </c>
    </row>
    <row r="42" spans="1:10" ht="15" customHeight="1" x14ac:dyDescent="0.25">
      <c r="A42" s="53" t="str">
        <f t="shared" si="2"/>
        <v/>
      </c>
      <c r="B42" s="54"/>
      <c r="C42" s="81" t="s">
        <v>1003</v>
      </c>
      <c r="D42" s="58"/>
      <c r="E42" s="70"/>
      <c r="F42" s="5" t="s">
        <v>2020</v>
      </c>
      <c r="G42" s="5" t="s">
        <v>2020</v>
      </c>
      <c r="H42" s="5" t="s">
        <v>2020</v>
      </c>
      <c r="I42" s="5" t="s">
        <v>2020</v>
      </c>
      <c r="J42" s="145" t="str">
        <f t="shared" si="1"/>
        <v/>
      </c>
    </row>
    <row r="43" spans="1:10" ht="15" customHeight="1" x14ac:dyDescent="0.25">
      <c r="A43" s="53" t="str">
        <f t="shared" si="2"/>
        <v/>
      </c>
      <c r="B43" s="54"/>
      <c r="C43" s="81" t="s">
        <v>1004</v>
      </c>
      <c r="D43" s="58"/>
      <c r="E43" s="70"/>
      <c r="F43" s="5" t="s">
        <v>2020</v>
      </c>
      <c r="G43" s="5" t="s">
        <v>2020</v>
      </c>
      <c r="H43" s="5" t="s">
        <v>2020</v>
      </c>
      <c r="I43" s="5" t="s">
        <v>2020</v>
      </c>
      <c r="J43" s="145" t="str">
        <f t="shared" si="1"/>
        <v/>
      </c>
    </row>
    <row r="44" spans="1:10" ht="15" customHeight="1" x14ac:dyDescent="0.25">
      <c r="A44" s="53" t="str">
        <f t="shared" si="2"/>
        <v/>
      </c>
      <c r="B44" s="54"/>
      <c r="C44" s="81" t="s">
        <v>1005</v>
      </c>
      <c r="D44" s="58"/>
      <c r="E44" s="70"/>
      <c r="F44" s="5" t="s">
        <v>2020</v>
      </c>
      <c r="G44" s="5" t="s">
        <v>2020</v>
      </c>
      <c r="H44" s="5" t="s">
        <v>2020</v>
      </c>
      <c r="I44" s="5" t="s">
        <v>2020</v>
      </c>
      <c r="J44" s="145" t="str">
        <f t="shared" si="1"/>
        <v/>
      </c>
    </row>
    <row r="45" spans="1:10" ht="15" customHeight="1" x14ac:dyDescent="0.25">
      <c r="A45" s="53" t="str">
        <f t="shared" si="2"/>
        <v/>
      </c>
      <c r="B45" s="54"/>
      <c r="C45" s="81" t="s">
        <v>1006</v>
      </c>
      <c r="D45" s="58"/>
      <c r="E45" s="70"/>
      <c r="F45" s="5" t="s">
        <v>2020</v>
      </c>
      <c r="G45" s="5" t="s">
        <v>2020</v>
      </c>
      <c r="H45" s="5" t="s">
        <v>2020</v>
      </c>
      <c r="I45" s="5" t="s">
        <v>2020</v>
      </c>
      <c r="J45" s="145" t="str">
        <f t="shared" si="1"/>
        <v/>
      </c>
    </row>
    <row r="46" spans="1:10" ht="15" customHeight="1" x14ac:dyDescent="0.25">
      <c r="A46" s="53" t="str">
        <f t="shared" si="2"/>
        <v/>
      </c>
      <c r="B46" s="54"/>
      <c r="C46" s="81" t="s">
        <v>1007</v>
      </c>
      <c r="D46" s="58"/>
      <c r="E46" s="70"/>
      <c r="F46" s="5" t="s">
        <v>2020</v>
      </c>
      <c r="G46" s="5" t="s">
        <v>2020</v>
      </c>
      <c r="H46" s="5" t="s">
        <v>2020</v>
      </c>
      <c r="I46" s="5" t="s">
        <v>2020</v>
      </c>
      <c r="J46" s="145" t="str">
        <f t="shared" si="1"/>
        <v/>
      </c>
    </row>
    <row r="47" spans="1:10" ht="15" customHeight="1" x14ac:dyDescent="0.25">
      <c r="A47" s="53" t="str">
        <f t="shared" si="2"/>
        <v/>
      </c>
      <c r="B47" s="54"/>
      <c r="C47" s="81" t="s">
        <v>1008</v>
      </c>
      <c r="D47" s="58"/>
      <c r="E47" s="70"/>
      <c r="F47" s="5" t="s">
        <v>2020</v>
      </c>
      <c r="G47" s="5" t="s">
        <v>2020</v>
      </c>
      <c r="H47" s="5" t="s">
        <v>2020</v>
      </c>
      <c r="I47" s="5" t="s">
        <v>2020</v>
      </c>
      <c r="J47" s="145" t="str">
        <f t="shared" si="1"/>
        <v/>
      </c>
    </row>
    <row r="48" spans="1:10" ht="45" x14ac:dyDescent="0.25">
      <c r="A48" s="53" t="str">
        <f t="shared" si="2"/>
        <v/>
      </c>
      <c r="B48" s="54"/>
      <c r="C48" s="81" t="s">
        <v>1009</v>
      </c>
      <c r="D48" s="58"/>
      <c r="E48" s="70"/>
      <c r="F48" s="5" t="s">
        <v>2020</v>
      </c>
      <c r="G48" s="5" t="s">
        <v>2020</v>
      </c>
      <c r="H48" s="5" t="s">
        <v>2020</v>
      </c>
      <c r="I48" s="5" t="s">
        <v>2020</v>
      </c>
      <c r="J48" s="145" t="str">
        <f t="shared" si="1"/>
        <v/>
      </c>
    </row>
    <row r="49" spans="1:10" ht="44.1" customHeight="1" x14ac:dyDescent="0.25">
      <c r="A49" s="53" t="str">
        <f t="shared" si="2"/>
        <v/>
      </c>
      <c r="B49" s="54"/>
      <c r="C49" s="66" t="s">
        <v>1010</v>
      </c>
      <c r="D49" s="58"/>
      <c r="E49" s="70"/>
      <c r="F49" s="5" t="s">
        <v>2020</v>
      </c>
      <c r="G49" s="5" t="s">
        <v>2020</v>
      </c>
      <c r="H49" s="5" t="s">
        <v>2020</v>
      </c>
      <c r="I49" s="5" t="s">
        <v>2020</v>
      </c>
      <c r="J49" s="145" t="str">
        <f t="shared" si="1"/>
        <v/>
      </c>
    </row>
    <row r="50" spans="1:10" ht="52.5" customHeight="1" x14ac:dyDescent="0.25">
      <c r="A50" s="157" t="str">
        <f>IF(E50="con difetti","X",
IF(E50="non applic.","na",
IF(E50="prog. ITR","I",
IF(E50="nota","no",
IF(OR(E50="senza difetti",E50="verificare"),"","")))))</f>
        <v/>
      </c>
      <c r="B50" s="162">
        <v>1102.06</v>
      </c>
      <c r="C50" s="163" t="s">
        <v>1011</v>
      </c>
      <c r="D50" s="164" t="s">
        <v>0</v>
      </c>
      <c r="E50" s="161"/>
      <c r="F50" s="5" t="s">
        <v>2020</v>
      </c>
      <c r="G50" s="5" t="s">
        <v>2020</v>
      </c>
      <c r="H50" s="5" t="s">
        <v>2020</v>
      </c>
      <c r="I50" s="5" t="s">
        <v>2020</v>
      </c>
      <c r="J50" s="145" t="str">
        <f t="shared" si="1"/>
        <v/>
      </c>
    </row>
    <row r="51" spans="1:10" ht="30" x14ac:dyDescent="0.25">
      <c r="A51" s="53" t="str">
        <f t="shared" ref="A51:A60" si="3">IF(E51="visualizzare","X","")</f>
        <v/>
      </c>
      <c r="B51" s="54"/>
      <c r="C51" s="66" t="s">
        <v>1012</v>
      </c>
      <c r="D51" s="58"/>
      <c r="E51" s="70"/>
      <c r="F51" s="5" t="s">
        <v>2020</v>
      </c>
      <c r="G51" s="5" t="s">
        <v>2020</v>
      </c>
      <c r="H51" s="5" t="s">
        <v>2020</v>
      </c>
      <c r="I51" s="5" t="s">
        <v>2020</v>
      </c>
      <c r="J51" s="145" t="str">
        <f t="shared" si="1"/>
        <v/>
      </c>
    </row>
    <row r="52" spans="1:10" ht="15" customHeight="1" x14ac:dyDescent="0.25">
      <c r="A52" s="53" t="str">
        <f t="shared" si="3"/>
        <v/>
      </c>
      <c r="B52" s="54"/>
      <c r="C52" s="81" t="s">
        <v>1013</v>
      </c>
      <c r="D52" s="58"/>
      <c r="E52" s="70"/>
      <c r="F52" s="5" t="s">
        <v>2020</v>
      </c>
      <c r="G52" s="5" t="s">
        <v>2020</v>
      </c>
      <c r="H52" s="5" t="s">
        <v>2020</v>
      </c>
      <c r="I52" s="5" t="s">
        <v>2020</v>
      </c>
      <c r="J52" s="145" t="str">
        <f t="shared" si="1"/>
        <v/>
      </c>
    </row>
    <row r="53" spans="1:10" ht="15" customHeight="1" x14ac:dyDescent="0.25">
      <c r="A53" s="53" t="str">
        <f t="shared" si="3"/>
        <v/>
      </c>
      <c r="B53" s="54"/>
      <c r="C53" s="81" t="s">
        <v>1014</v>
      </c>
      <c r="D53" s="58"/>
      <c r="E53" s="70"/>
      <c r="F53" s="5" t="s">
        <v>2020</v>
      </c>
      <c r="G53" s="5" t="s">
        <v>2020</v>
      </c>
      <c r="H53" s="5" t="s">
        <v>2020</v>
      </c>
      <c r="I53" s="5" t="s">
        <v>2020</v>
      </c>
      <c r="J53" s="145" t="str">
        <f t="shared" si="1"/>
        <v/>
      </c>
    </row>
    <row r="54" spans="1:10" ht="15" customHeight="1" x14ac:dyDescent="0.25">
      <c r="A54" s="53" t="str">
        <f t="shared" si="3"/>
        <v/>
      </c>
      <c r="B54" s="54"/>
      <c r="C54" s="81" t="s">
        <v>1015</v>
      </c>
      <c r="D54" s="58"/>
      <c r="E54" s="70"/>
      <c r="F54" s="5" t="s">
        <v>2020</v>
      </c>
      <c r="G54" s="5" t="s">
        <v>2020</v>
      </c>
      <c r="H54" s="5" t="s">
        <v>2020</v>
      </c>
      <c r="I54" s="5" t="s">
        <v>2020</v>
      </c>
      <c r="J54" s="145" t="str">
        <f t="shared" si="1"/>
        <v/>
      </c>
    </row>
    <row r="55" spans="1:10" ht="15" customHeight="1" x14ac:dyDescent="0.25">
      <c r="A55" s="53" t="str">
        <f t="shared" si="3"/>
        <v/>
      </c>
      <c r="B55" s="54"/>
      <c r="C55" s="81" t="s">
        <v>1016</v>
      </c>
      <c r="D55" s="58"/>
      <c r="E55" s="70"/>
      <c r="F55" s="5" t="s">
        <v>2020</v>
      </c>
      <c r="G55" s="5" t="s">
        <v>2020</v>
      </c>
      <c r="H55" s="5" t="s">
        <v>2020</v>
      </c>
      <c r="I55" s="5" t="s">
        <v>2020</v>
      </c>
      <c r="J55" s="145" t="str">
        <f t="shared" si="1"/>
        <v/>
      </c>
    </row>
    <row r="56" spans="1:10" ht="15" customHeight="1" x14ac:dyDescent="0.25">
      <c r="A56" s="53" t="str">
        <f t="shared" si="3"/>
        <v/>
      </c>
      <c r="B56" s="54"/>
      <c r="C56" s="81" t="s">
        <v>1017</v>
      </c>
      <c r="D56" s="58"/>
      <c r="E56" s="70"/>
      <c r="F56" s="5" t="s">
        <v>2020</v>
      </c>
      <c r="G56" s="5" t="s">
        <v>2020</v>
      </c>
      <c r="H56" s="5" t="s">
        <v>2020</v>
      </c>
      <c r="I56" s="5" t="s">
        <v>2020</v>
      </c>
      <c r="J56" s="145" t="str">
        <f t="shared" si="1"/>
        <v/>
      </c>
    </row>
    <row r="57" spans="1:10" ht="15" customHeight="1" x14ac:dyDescent="0.25">
      <c r="A57" s="53" t="str">
        <f t="shared" si="3"/>
        <v/>
      </c>
      <c r="B57" s="54"/>
      <c r="C57" s="81" t="s">
        <v>1018</v>
      </c>
      <c r="D57" s="58"/>
      <c r="E57" s="70"/>
      <c r="F57" s="5" t="s">
        <v>2020</v>
      </c>
      <c r="G57" s="5" t="s">
        <v>2020</v>
      </c>
      <c r="H57" s="5" t="s">
        <v>2020</v>
      </c>
      <c r="I57" s="5" t="s">
        <v>2020</v>
      </c>
      <c r="J57" s="145" t="str">
        <f t="shared" si="1"/>
        <v/>
      </c>
    </row>
    <row r="58" spans="1:10" ht="15" customHeight="1" x14ac:dyDescent="0.25">
      <c r="A58" s="53" t="str">
        <f t="shared" si="3"/>
        <v/>
      </c>
      <c r="B58" s="54"/>
      <c r="C58" s="81" t="s">
        <v>1019</v>
      </c>
      <c r="D58" s="58"/>
      <c r="E58" s="70"/>
      <c r="F58" s="5" t="s">
        <v>2020</v>
      </c>
      <c r="G58" s="5" t="s">
        <v>2020</v>
      </c>
      <c r="H58" s="5" t="s">
        <v>2020</v>
      </c>
      <c r="I58" s="5" t="s">
        <v>2020</v>
      </c>
      <c r="J58" s="145" t="str">
        <f t="shared" si="1"/>
        <v/>
      </c>
    </row>
    <row r="59" spans="1:10" ht="15" customHeight="1" x14ac:dyDescent="0.25">
      <c r="A59" s="53" t="str">
        <f t="shared" si="3"/>
        <v/>
      </c>
      <c r="B59" s="54"/>
      <c r="C59" s="81" t="s">
        <v>1020</v>
      </c>
      <c r="D59" s="58"/>
      <c r="E59" s="70"/>
      <c r="F59" s="5" t="s">
        <v>2020</v>
      </c>
      <c r="G59" s="5" t="s">
        <v>2020</v>
      </c>
      <c r="H59" s="5" t="s">
        <v>2020</v>
      </c>
      <c r="I59" s="5" t="s">
        <v>2020</v>
      </c>
      <c r="J59" s="145" t="str">
        <f t="shared" si="1"/>
        <v/>
      </c>
    </row>
    <row r="60" spans="1:10" ht="44.1" customHeight="1" x14ac:dyDescent="0.25">
      <c r="A60" s="53" t="str">
        <f t="shared" si="3"/>
        <v/>
      </c>
      <c r="B60" s="54"/>
      <c r="C60" s="66" t="s">
        <v>1021</v>
      </c>
      <c r="D60" s="58"/>
      <c r="E60" s="70"/>
      <c r="F60" s="5" t="s">
        <v>2020</v>
      </c>
      <c r="G60" s="5" t="s">
        <v>2020</v>
      </c>
      <c r="H60" s="5" t="s">
        <v>2020</v>
      </c>
      <c r="I60" s="5" t="s">
        <v>2020</v>
      </c>
      <c r="J60" s="145" t="str">
        <f t="shared" si="1"/>
        <v/>
      </c>
    </row>
    <row r="61" spans="1:10" ht="52.5" customHeight="1" thickBot="1" x14ac:dyDescent="0.3">
      <c r="A61" s="157" t="str">
        <f>IF(E61="con difetti","X",
IF(E61="non applic.","na",
IF(E61="prog. ITR","I",
IF(E61="nota","no",
IF(OR(E61="senza difetti",E61="verificare"),"","")))))</f>
        <v/>
      </c>
      <c r="B61" s="166">
        <v>1102.07</v>
      </c>
      <c r="C61" s="167" t="s">
        <v>1022</v>
      </c>
      <c r="D61" s="168" t="s">
        <v>0</v>
      </c>
      <c r="E61" s="161"/>
      <c r="F61" s="5" t="s">
        <v>2020</v>
      </c>
      <c r="G61" s="5" t="s">
        <v>2020</v>
      </c>
      <c r="H61" s="5" t="s">
        <v>2020</v>
      </c>
      <c r="I61" s="5" t="s">
        <v>2020</v>
      </c>
      <c r="J61" s="145" t="str">
        <f t="shared" si="1"/>
        <v/>
      </c>
    </row>
    <row r="62" spans="1:10" ht="15.75" thickBot="1" x14ac:dyDescent="0.3">
      <c r="A62" s="27" t="str">
        <f>IF(OR(A63="X",A80="X",A99="X",J62="non applic."),"X","")</f>
        <v/>
      </c>
      <c r="B62" s="39">
        <v>1200</v>
      </c>
      <c r="C62" s="18" t="s">
        <v>1023</v>
      </c>
      <c r="D62" s="22"/>
      <c r="E62" s="41"/>
      <c r="F62" s="5" t="s">
        <v>2020</v>
      </c>
      <c r="G62" s="5" t="s">
        <v>2020</v>
      </c>
      <c r="H62" s="5" t="s">
        <v>2020</v>
      </c>
      <c r="I62" s="5" t="s">
        <v>2020</v>
      </c>
      <c r="J62" s="145" t="str">
        <f>IF(OR($E$5="non applic.",$E$62="non applic.")=TRUE,"entfällt","")</f>
        <v/>
      </c>
    </row>
    <row r="63" spans="1:10" ht="15.75" thickBot="1" x14ac:dyDescent="0.3">
      <c r="A63" s="14" t="str">
        <f>IF(OR(COUNTIF(A64:A79,"X")&gt;0,J63="non applic."),"X","")</f>
        <v/>
      </c>
      <c r="B63" s="40">
        <v>1201</v>
      </c>
      <c r="C63" s="19" t="s">
        <v>1023</v>
      </c>
      <c r="D63" s="20"/>
      <c r="E63" s="42"/>
      <c r="F63" s="5" t="s">
        <v>2020</v>
      </c>
      <c r="G63" s="5" t="s">
        <v>2020</v>
      </c>
      <c r="H63" s="5" t="s">
        <v>2020</v>
      </c>
      <c r="I63" s="5" t="s">
        <v>2020</v>
      </c>
      <c r="J63" s="145" t="str">
        <f t="shared" ref="J63:J79" si="4">IF(OR($E$5="non applic.",$E$62="non applic.",$E$63="non applic.")=TRUE,"entfällt","")</f>
        <v/>
      </c>
    </row>
    <row r="64" spans="1:10" ht="57" customHeight="1" x14ac:dyDescent="0.25">
      <c r="A64" s="157" t="str">
        <f>IF(E64="con difetti","X",
IF(E64="non applic.","na",
IF(E64="prog. ITR","I",
IF(E64="nota","no",
IF(OR(E64="senza difetti",E64="verificare"),"","")))))</f>
        <v/>
      </c>
      <c r="B64" s="158">
        <v>1201.01</v>
      </c>
      <c r="C64" s="159" t="s">
        <v>1024</v>
      </c>
      <c r="D64" s="160" t="s">
        <v>2021</v>
      </c>
      <c r="E64" s="161"/>
      <c r="F64" s="5" t="s">
        <v>2020</v>
      </c>
      <c r="G64" s="5" t="s">
        <v>2020</v>
      </c>
      <c r="H64" s="5" t="s">
        <v>2020</v>
      </c>
      <c r="I64" s="5" t="s">
        <v>2020</v>
      </c>
      <c r="J64" s="145" t="str">
        <f t="shared" si="4"/>
        <v/>
      </c>
    </row>
    <row r="65" spans="1:10" ht="44.1" customHeight="1" x14ac:dyDescent="0.25">
      <c r="A65" s="53" t="str">
        <f t="shared" ref="A65:A79" si="5">IF(E65="visualizzare","X","")</f>
        <v/>
      </c>
      <c r="B65" s="54"/>
      <c r="C65" s="66" t="s">
        <v>1025</v>
      </c>
      <c r="D65" s="58"/>
      <c r="E65" s="70"/>
      <c r="F65" s="5" t="s">
        <v>2020</v>
      </c>
      <c r="G65" s="5" t="s">
        <v>2020</v>
      </c>
      <c r="H65" s="5" t="s">
        <v>2020</v>
      </c>
      <c r="I65" s="5" t="s">
        <v>2020</v>
      </c>
      <c r="J65" s="145" t="str">
        <f t="shared" si="4"/>
        <v/>
      </c>
    </row>
    <row r="66" spans="1:10" ht="15" customHeight="1" x14ac:dyDescent="0.25">
      <c r="A66" s="53" t="str">
        <f t="shared" si="5"/>
        <v/>
      </c>
      <c r="B66" s="54"/>
      <c r="C66" s="81" t="s">
        <v>1026</v>
      </c>
      <c r="D66" s="58"/>
      <c r="E66" s="70"/>
      <c r="F66" s="5" t="s">
        <v>2020</v>
      </c>
      <c r="G66" s="5" t="s">
        <v>2020</v>
      </c>
      <c r="H66" s="5" t="s">
        <v>2020</v>
      </c>
      <c r="I66" s="5" t="s">
        <v>2020</v>
      </c>
      <c r="J66" s="145" t="str">
        <f t="shared" si="4"/>
        <v/>
      </c>
    </row>
    <row r="67" spans="1:10" ht="15" customHeight="1" x14ac:dyDescent="0.25">
      <c r="A67" s="53" t="str">
        <f t="shared" si="5"/>
        <v/>
      </c>
      <c r="B67" s="54"/>
      <c r="C67" s="81" t="s">
        <v>1027</v>
      </c>
      <c r="D67" s="58"/>
      <c r="E67" s="70"/>
      <c r="F67" s="5" t="s">
        <v>2020</v>
      </c>
      <c r="G67" s="5" t="s">
        <v>2020</v>
      </c>
      <c r="H67" s="5" t="s">
        <v>2020</v>
      </c>
      <c r="I67" s="5" t="s">
        <v>2020</v>
      </c>
      <c r="J67" s="145" t="str">
        <f t="shared" si="4"/>
        <v/>
      </c>
    </row>
    <row r="68" spans="1:10" ht="15" customHeight="1" x14ac:dyDescent="0.25">
      <c r="A68" s="53" t="str">
        <f t="shared" si="5"/>
        <v/>
      </c>
      <c r="B68" s="54"/>
      <c r="C68" s="81" t="s">
        <v>1028</v>
      </c>
      <c r="D68" s="58"/>
      <c r="E68" s="70"/>
      <c r="F68" s="5" t="s">
        <v>2020</v>
      </c>
      <c r="G68" s="5" t="s">
        <v>2020</v>
      </c>
      <c r="H68" s="5" t="s">
        <v>2020</v>
      </c>
      <c r="I68" s="5" t="s">
        <v>2020</v>
      </c>
      <c r="J68" s="145" t="str">
        <f t="shared" si="4"/>
        <v/>
      </c>
    </row>
    <row r="69" spans="1:10" ht="44.1" customHeight="1" x14ac:dyDescent="0.25">
      <c r="A69" s="53" t="str">
        <f t="shared" si="5"/>
        <v/>
      </c>
      <c r="B69" s="54"/>
      <c r="C69" s="66" t="s">
        <v>1029</v>
      </c>
      <c r="D69" s="58"/>
      <c r="E69" s="70"/>
      <c r="F69" s="5" t="s">
        <v>2020</v>
      </c>
      <c r="G69" s="5" t="s">
        <v>2020</v>
      </c>
      <c r="H69" s="5" t="s">
        <v>2020</v>
      </c>
      <c r="I69" s="5" t="s">
        <v>2020</v>
      </c>
      <c r="J69" s="145" t="str">
        <f t="shared" si="4"/>
        <v/>
      </c>
    </row>
    <row r="70" spans="1:10" ht="44.1" customHeight="1" x14ac:dyDescent="0.25">
      <c r="A70" s="53" t="str">
        <f t="shared" si="5"/>
        <v/>
      </c>
      <c r="B70" s="54"/>
      <c r="C70" s="66" t="s">
        <v>1030</v>
      </c>
      <c r="D70" s="58"/>
      <c r="E70" s="70"/>
      <c r="F70" s="5" t="s">
        <v>2020</v>
      </c>
      <c r="G70" s="5" t="s">
        <v>2020</v>
      </c>
      <c r="H70" s="5" t="s">
        <v>2020</v>
      </c>
      <c r="I70" s="5" t="s">
        <v>2020</v>
      </c>
      <c r="J70" s="145" t="str">
        <f t="shared" si="4"/>
        <v/>
      </c>
    </row>
    <row r="71" spans="1:10" ht="44.1" customHeight="1" x14ac:dyDescent="0.25">
      <c r="A71" s="53" t="str">
        <f t="shared" si="5"/>
        <v/>
      </c>
      <c r="B71" s="54"/>
      <c r="C71" s="66" t="s">
        <v>1031</v>
      </c>
      <c r="D71" s="58"/>
      <c r="E71" s="70"/>
      <c r="F71" s="5" t="s">
        <v>2020</v>
      </c>
      <c r="G71" s="5" t="s">
        <v>2020</v>
      </c>
      <c r="H71" s="5" t="s">
        <v>2020</v>
      </c>
      <c r="I71" s="5" t="s">
        <v>2020</v>
      </c>
      <c r="J71" s="145" t="str">
        <f t="shared" si="4"/>
        <v/>
      </c>
    </row>
    <row r="72" spans="1:10" ht="15" customHeight="1" x14ac:dyDescent="0.25">
      <c r="A72" s="53" t="str">
        <f t="shared" si="5"/>
        <v/>
      </c>
      <c r="B72" s="54"/>
      <c r="C72" s="66" t="s">
        <v>1032</v>
      </c>
      <c r="D72" s="58"/>
      <c r="E72" s="70"/>
      <c r="F72" s="5" t="s">
        <v>2020</v>
      </c>
      <c r="G72" s="5" t="s">
        <v>2020</v>
      </c>
      <c r="H72" s="5" t="s">
        <v>2020</v>
      </c>
      <c r="I72" s="5" t="s">
        <v>2020</v>
      </c>
      <c r="J72" s="145" t="str">
        <f t="shared" si="4"/>
        <v/>
      </c>
    </row>
    <row r="73" spans="1:10" ht="15" customHeight="1" x14ac:dyDescent="0.25">
      <c r="A73" s="53" t="str">
        <f t="shared" si="5"/>
        <v/>
      </c>
      <c r="B73" s="54"/>
      <c r="C73" s="81" t="s">
        <v>1033</v>
      </c>
      <c r="D73" s="58"/>
      <c r="E73" s="70"/>
      <c r="F73" s="5" t="s">
        <v>2020</v>
      </c>
      <c r="G73" s="5" t="s">
        <v>2020</v>
      </c>
      <c r="H73" s="5" t="s">
        <v>2020</v>
      </c>
      <c r="I73" s="5" t="s">
        <v>2020</v>
      </c>
      <c r="J73" s="145" t="str">
        <f t="shared" si="4"/>
        <v/>
      </c>
    </row>
    <row r="74" spans="1:10" ht="15" customHeight="1" x14ac:dyDescent="0.25">
      <c r="A74" s="53" t="str">
        <f t="shared" si="5"/>
        <v/>
      </c>
      <c r="B74" s="54"/>
      <c r="C74" s="81" t="s">
        <v>1027</v>
      </c>
      <c r="D74" s="58"/>
      <c r="E74" s="70"/>
      <c r="F74" s="5" t="s">
        <v>2020</v>
      </c>
      <c r="G74" s="5" t="s">
        <v>2020</v>
      </c>
      <c r="H74" s="5" t="s">
        <v>2020</v>
      </c>
      <c r="I74" s="5" t="s">
        <v>2020</v>
      </c>
      <c r="J74" s="145" t="str">
        <f t="shared" si="4"/>
        <v/>
      </c>
    </row>
    <row r="75" spans="1:10" ht="15" customHeight="1" x14ac:dyDescent="0.25">
      <c r="A75" s="53" t="str">
        <f t="shared" si="5"/>
        <v/>
      </c>
      <c r="B75" s="54"/>
      <c r="C75" s="81" t="s">
        <v>1028</v>
      </c>
      <c r="D75" s="58"/>
      <c r="E75" s="70"/>
      <c r="F75" s="5" t="s">
        <v>2020</v>
      </c>
      <c r="G75" s="5" t="s">
        <v>2020</v>
      </c>
      <c r="H75" s="5" t="s">
        <v>2020</v>
      </c>
      <c r="I75" s="5" t="s">
        <v>2020</v>
      </c>
      <c r="J75" s="145" t="str">
        <f t="shared" si="4"/>
        <v/>
      </c>
    </row>
    <row r="76" spans="1:10" ht="15" customHeight="1" x14ac:dyDescent="0.25">
      <c r="A76" s="53" t="str">
        <f t="shared" si="5"/>
        <v/>
      </c>
      <c r="B76" s="54"/>
      <c r="C76" s="66" t="s">
        <v>1034</v>
      </c>
      <c r="D76" s="58"/>
      <c r="E76" s="70"/>
      <c r="F76" s="5" t="s">
        <v>2020</v>
      </c>
      <c r="G76" s="5" t="s">
        <v>2020</v>
      </c>
      <c r="H76" s="5" t="s">
        <v>2020</v>
      </c>
      <c r="I76" s="5" t="s">
        <v>2020</v>
      </c>
      <c r="J76" s="145" t="str">
        <f t="shared" si="4"/>
        <v/>
      </c>
    </row>
    <row r="77" spans="1:10" ht="15" customHeight="1" x14ac:dyDescent="0.25">
      <c r="A77" s="53" t="str">
        <f t="shared" si="5"/>
        <v/>
      </c>
      <c r="B77" s="54"/>
      <c r="C77" s="81" t="s">
        <v>1033</v>
      </c>
      <c r="D77" s="58"/>
      <c r="E77" s="70"/>
      <c r="F77" s="5" t="s">
        <v>2020</v>
      </c>
      <c r="G77" s="5" t="s">
        <v>2020</v>
      </c>
      <c r="H77" s="5" t="s">
        <v>2020</v>
      </c>
      <c r="I77" s="5" t="s">
        <v>2020</v>
      </c>
      <c r="J77" s="145" t="str">
        <f t="shared" si="4"/>
        <v/>
      </c>
    </row>
    <row r="78" spans="1:10" ht="15" customHeight="1" x14ac:dyDescent="0.25">
      <c r="A78" s="53" t="str">
        <f t="shared" si="5"/>
        <v/>
      </c>
      <c r="B78" s="54"/>
      <c r="C78" s="81" t="s">
        <v>1035</v>
      </c>
      <c r="D78" s="58"/>
      <c r="E78" s="70"/>
      <c r="F78" s="5" t="s">
        <v>2020</v>
      </c>
      <c r="G78" s="5" t="s">
        <v>2020</v>
      </c>
      <c r="H78" s="5" t="s">
        <v>2020</v>
      </c>
      <c r="I78" s="5" t="s">
        <v>2020</v>
      </c>
      <c r="J78" s="145" t="str">
        <f t="shared" si="4"/>
        <v/>
      </c>
    </row>
    <row r="79" spans="1:10" ht="15" customHeight="1" thickBot="1" x14ac:dyDescent="0.3">
      <c r="A79" s="53" t="str">
        <f t="shared" si="5"/>
        <v/>
      </c>
      <c r="B79" s="57"/>
      <c r="C79" s="82" t="s">
        <v>1028</v>
      </c>
      <c r="D79" s="60"/>
      <c r="E79" s="70"/>
      <c r="F79" s="5" t="s">
        <v>2020</v>
      </c>
      <c r="G79" s="5" t="s">
        <v>2020</v>
      </c>
      <c r="H79" s="5" t="s">
        <v>2020</v>
      </c>
      <c r="I79" s="5" t="s">
        <v>2020</v>
      </c>
      <c r="J79" s="145" t="str">
        <f t="shared" si="4"/>
        <v/>
      </c>
    </row>
    <row r="80" spans="1:10" ht="15.75" thickBot="1" x14ac:dyDescent="0.3">
      <c r="A80" s="14" t="str">
        <f>IF(OR(COUNTIF(A81:A98,"X")&gt;0,J80="non applic."),"X","")</f>
        <v/>
      </c>
      <c r="B80" s="40">
        <v>1202</v>
      </c>
      <c r="C80" s="19" t="s">
        <v>1036</v>
      </c>
      <c r="D80" s="20"/>
      <c r="E80" s="42"/>
      <c r="F80" s="5" t="s">
        <v>2020</v>
      </c>
      <c r="G80" s="5" t="s">
        <v>2020</v>
      </c>
      <c r="H80" s="5" t="s">
        <v>2020</v>
      </c>
      <c r="I80" s="5" t="s">
        <v>2020</v>
      </c>
      <c r="J80" s="146" t="str">
        <f t="shared" ref="J80:J98" si="6">IF(OR($E$5="non applic.",$E$62="non applic.",$E$80="non applic.")=TRUE,"entfällt","")</f>
        <v/>
      </c>
    </row>
    <row r="81" spans="1:10" ht="57" customHeight="1" x14ac:dyDescent="0.25">
      <c r="A81" s="157" t="str">
        <f>IF(E81="con difetti","X",
IF(E81="non applic.","na",
IF(E81="prog. ITR","I",
IF(E81="nota","no",
IF(OR(E81="senza difetti",E81="verificare"),"","")))))</f>
        <v/>
      </c>
      <c r="B81" s="158">
        <v>1202.01</v>
      </c>
      <c r="C81" s="159" t="s">
        <v>1037</v>
      </c>
      <c r="D81" s="160" t="s">
        <v>2021</v>
      </c>
      <c r="E81" s="161"/>
      <c r="F81" s="5" t="s">
        <v>2020</v>
      </c>
      <c r="G81" s="5" t="s">
        <v>2020</v>
      </c>
      <c r="H81" s="5" t="s">
        <v>2020</v>
      </c>
      <c r="I81" s="5" t="s">
        <v>2020</v>
      </c>
      <c r="J81" s="146" t="str">
        <f t="shared" si="6"/>
        <v/>
      </c>
    </row>
    <row r="82" spans="1:10" x14ac:dyDescent="0.25">
      <c r="A82" s="53" t="str">
        <f t="shared" ref="A82:A91" si="7">IF(E82="visualizzare","X","")</f>
        <v/>
      </c>
      <c r="B82" s="54"/>
      <c r="C82" s="66" t="s">
        <v>1038</v>
      </c>
      <c r="D82" s="58"/>
      <c r="E82" s="70"/>
      <c r="F82" s="5" t="s">
        <v>2020</v>
      </c>
      <c r="G82" s="5" t="s">
        <v>2020</v>
      </c>
      <c r="H82" s="5" t="s">
        <v>2020</v>
      </c>
      <c r="I82" s="5" t="s">
        <v>2020</v>
      </c>
      <c r="J82" s="146" t="str">
        <f t="shared" si="6"/>
        <v/>
      </c>
    </row>
    <row r="83" spans="1:10" ht="29.45" customHeight="1" x14ac:dyDescent="0.25">
      <c r="A83" s="53" t="str">
        <f t="shared" si="7"/>
        <v/>
      </c>
      <c r="B83" s="54"/>
      <c r="C83" s="66" t="s">
        <v>1039</v>
      </c>
      <c r="D83" s="58"/>
      <c r="E83" s="70"/>
      <c r="F83" s="5" t="s">
        <v>2020</v>
      </c>
      <c r="G83" s="5" t="s">
        <v>2020</v>
      </c>
      <c r="H83" s="5" t="s">
        <v>2020</v>
      </c>
      <c r="I83" s="5" t="s">
        <v>2020</v>
      </c>
      <c r="J83" s="146" t="str">
        <f t="shared" si="6"/>
        <v/>
      </c>
    </row>
    <row r="84" spans="1:10" ht="15" customHeight="1" x14ac:dyDescent="0.25">
      <c r="A84" s="53" t="str">
        <f t="shared" si="7"/>
        <v/>
      </c>
      <c r="B84" s="54"/>
      <c r="C84" s="66" t="s">
        <v>1040</v>
      </c>
      <c r="D84" s="58"/>
      <c r="E84" s="70"/>
      <c r="F84" s="5" t="s">
        <v>2020</v>
      </c>
      <c r="G84" s="5" t="s">
        <v>2020</v>
      </c>
      <c r="H84" s="5" t="s">
        <v>2020</v>
      </c>
      <c r="I84" s="5" t="s">
        <v>2020</v>
      </c>
      <c r="J84" s="146" t="str">
        <f t="shared" si="6"/>
        <v/>
      </c>
    </row>
    <row r="85" spans="1:10" ht="15" customHeight="1" x14ac:dyDescent="0.25">
      <c r="A85" s="53" t="str">
        <f t="shared" si="7"/>
        <v/>
      </c>
      <c r="B85" s="54"/>
      <c r="C85" s="81" t="s">
        <v>1041</v>
      </c>
      <c r="D85" s="58"/>
      <c r="E85" s="70"/>
      <c r="F85" s="5" t="s">
        <v>2020</v>
      </c>
      <c r="G85" s="5" t="s">
        <v>2020</v>
      </c>
      <c r="H85" s="5" t="s">
        <v>2020</v>
      </c>
      <c r="I85" s="5" t="s">
        <v>2020</v>
      </c>
      <c r="J85" s="146" t="str">
        <f t="shared" si="6"/>
        <v/>
      </c>
    </row>
    <row r="86" spans="1:10" ht="15" customHeight="1" x14ac:dyDescent="0.25">
      <c r="A86" s="53" t="str">
        <f t="shared" si="7"/>
        <v/>
      </c>
      <c r="B86" s="54"/>
      <c r="C86" s="81" t="s">
        <v>1042</v>
      </c>
      <c r="D86" s="58"/>
      <c r="E86" s="70"/>
      <c r="F86" s="5" t="s">
        <v>2020</v>
      </c>
      <c r="G86" s="5" t="s">
        <v>2020</v>
      </c>
      <c r="H86" s="5" t="s">
        <v>2020</v>
      </c>
      <c r="I86" s="5" t="s">
        <v>2020</v>
      </c>
      <c r="J86" s="146" t="str">
        <f t="shared" si="6"/>
        <v/>
      </c>
    </row>
    <row r="87" spans="1:10" ht="15" customHeight="1" x14ac:dyDescent="0.25">
      <c r="A87" s="53" t="str">
        <f t="shared" si="7"/>
        <v/>
      </c>
      <c r="B87" s="54"/>
      <c r="C87" s="81" t="s">
        <v>1043</v>
      </c>
      <c r="D87" s="58"/>
      <c r="E87" s="70"/>
      <c r="F87" s="5" t="s">
        <v>2020</v>
      </c>
      <c r="G87" s="5" t="s">
        <v>2020</v>
      </c>
      <c r="H87" s="5" t="s">
        <v>2020</v>
      </c>
      <c r="I87" s="5" t="s">
        <v>2020</v>
      </c>
      <c r="J87" s="146" t="str">
        <f t="shared" si="6"/>
        <v/>
      </c>
    </row>
    <row r="88" spans="1:10" ht="15" customHeight="1" x14ac:dyDescent="0.25">
      <c r="A88" s="53" t="str">
        <f t="shared" si="7"/>
        <v/>
      </c>
      <c r="B88" s="54"/>
      <c r="C88" s="81" t="s">
        <v>1044</v>
      </c>
      <c r="D88" s="58"/>
      <c r="E88" s="70"/>
      <c r="F88" s="5" t="s">
        <v>2020</v>
      </c>
      <c r="G88" s="5" t="s">
        <v>2020</v>
      </c>
      <c r="H88" s="5" t="s">
        <v>2020</v>
      </c>
      <c r="I88" s="5" t="s">
        <v>2020</v>
      </c>
      <c r="J88" s="146" t="str">
        <f t="shared" si="6"/>
        <v/>
      </c>
    </row>
    <row r="89" spans="1:10" ht="15" customHeight="1" x14ac:dyDescent="0.25">
      <c r="A89" s="53" t="str">
        <f t="shared" si="7"/>
        <v/>
      </c>
      <c r="B89" s="54"/>
      <c r="C89" s="81" t="s">
        <v>1045</v>
      </c>
      <c r="D89" s="58"/>
      <c r="E89" s="70"/>
      <c r="F89" s="5" t="s">
        <v>2020</v>
      </c>
      <c r="G89" s="5" t="s">
        <v>2020</v>
      </c>
      <c r="H89" s="5" t="s">
        <v>2020</v>
      </c>
      <c r="I89" s="5" t="s">
        <v>2020</v>
      </c>
      <c r="J89" s="146" t="str">
        <f t="shared" si="6"/>
        <v/>
      </c>
    </row>
    <row r="90" spans="1:10" ht="15" customHeight="1" x14ac:dyDescent="0.25">
      <c r="A90" s="53" t="str">
        <f t="shared" si="7"/>
        <v/>
      </c>
      <c r="B90" s="54"/>
      <c r="C90" s="81" t="s">
        <v>1046</v>
      </c>
      <c r="D90" s="58"/>
      <c r="E90" s="70"/>
      <c r="F90" s="5" t="s">
        <v>2020</v>
      </c>
      <c r="G90" s="5" t="s">
        <v>2020</v>
      </c>
      <c r="H90" s="5" t="s">
        <v>2020</v>
      </c>
      <c r="I90" s="5" t="s">
        <v>2020</v>
      </c>
      <c r="J90" s="146" t="str">
        <f t="shared" si="6"/>
        <v/>
      </c>
    </row>
    <row r="91" spans="1:10" ht="45" customHeight="1" x14ac:dyDescent="0.25">
      <c r="A91" s="53" t="str">
        <f t="shared" si="7"/>
        <v/>
      </c>
      <c r="B91" s="54"/>
      <c r="C91" s="66" t="s">
        <v>1047</v>
      </c>
      <c r="D91" s="58"/>
      <c r="E91" s="70"/>
      <c r="F91" s="5" t="s">
        <v>2020</v>
      </c>
      <c r="G91" s="5" t="s">
        <v>2020</v>
      </c>
      <c r="H91" s="5" t="s">
        <v>2020</v>
      </c>
      <c r="I91" s="5" t="s">
        <v>2020</v>
      </c>
      <c r="J91" s="146" t="str">
        <f t="shared" si="6"/>
        <v/>
      </c>
    </row>
    <row r="92" spans="1:10" ht="57" customHeight="1" x14ac:dyDescent="0.25">
      <c r="A92" s="157" t="str">
        <f>IF(E92="con difetti","X",
IF(E92="non applic.","na",
IF(E92="prog. ITR","I",
IF(E92="nota","no",
IF(OR(E92="senza difetti",E92="verificare"),"","")))))</f>
        <v/>
      </c>
      <c r="B92" s="162">
        <v>1202.02</v>
      </c>
      <c r="C92" s="163" t="s">
        <v>1048</v>
      </c>
      <c r="D92" s="164" t="s">
        <v>2021</v>
      </c>
      <c r="E92" s="161"/>
      <c r="F92" s="5" t="s">
        <v>2020</v>
      </c>
      <c r="G92" s="5" t="s">
        <v>2020</v>
      </c>
      <c r="H92" s="5" t="s">
        <v>2020</v>
      </c>
      <c r="I92" s="5" t="s">
        <v>2020</v>
      </c>
      <c r="J92" s="146" t="str">
        <f t="shared" si="6"/>
        <v/>
      </c>
    </row>
    <row r="93" spans="1:10" ht="29.45" customHeight="1" x14ac:dyDescent="0.25">
      <c r="A93" s="53" t="str">
        <f>IF(E93="visualizzare","X","")</f>
        <v/>
      </c>
      <c r="B93" s="54"/>
      <c r="C93" s="55" t="s">
        <v>1049</v>
      </c>
      <c r="D93" s="58"/>
      <c r="E93" s="70"/>
      <c r="F93" s="5" t="s">
        <v>2020</v>
      </c>
      <c r="G93" s="5" t="s">
        <v>2020</v>
      </c>
      <c r="H93" s="5" t="s">
        <v>2020</v>
      </c>
      <c r="I93" s="5" t="s">
        <v>2020</v>
      </c>
      <c r="J93" s="146" t="str">
        <f t="shared" si="6"/>
        <v/>
      </c>
    </row>
    <row r="94" spans="1:10" ht="57" customHeight="1" x14ac:dyDescent="0.25">
      <c r="A94" s="157" t="str">
        <f>IF(E94="con difetti","X",
IF(E94="non applic.","na",
IF(E94="prog. ITR","I",
IF(E94="nota","no",
IF(OR(E94="senza difetti",E94="verificare"),"","")))))</f>
        <v/>
      </c>
      <c r="B94" s="162">
        <v>1202.03</v>
      </c>
      <c r="C94" s="163" t="s">
        <v>1050</v>
      </c>
      <c r="D94" s="164" t="s">
        <v>2021</v>
      </c>
      <c r="E94" s="161"/>
      <c r="F94" s="5" t="s">
        <v>2020</v>
      </c>
      <c r="G94" s="5" t="s">
        <v>2020</v>
      </c>
      <c r="H94" s="5" t="s">
        <v>2020</v>
      </c>
      <c r="I94" s="5" t="s">
        <v>2020</v>
      </c>
      <c r="J94" s="146" t="str">
        <f t="shared" si="6"/>
        <v/>
      </c>
    </row>
    <row r="95" spans="1:10" ht="44.1" customHeight="1" x14ac:dyDescent="0.25">
      <c r="A95" s="53" t="str">
        <f>IF(E95="visualizzare","X","")</f>
        <v/>
      </c>
      <c r="B95" s="54"/>
      <c r="C95" s="66" t="s">
        <v>1051</v>
      </c>
      <c r="D95" s="58"/>
      <c r="E95" s="70"/>
      <c r="F95" s="5" t="s">
        <v>2020</v>
      </c>
      <c r="G95" s="5" t="s">
        <v>2020</v>
      </c>
      <c r="H95" s="5" t="s">
        <v>2020</v>
      </c>
      <c r="I95" s="5" t="s">
        <v>2020</v>
      </c>
      <c r="J95" s="146" t="str">
        <f t="shared" si="6"/>
        <v/>
      </c>
    </row>
    <row r="96" spans="1:10" x14ac:dyDescent="0.25">
      <c r="A96" s="53" t="str">
        <f>IF(E96="visualizzare","X","")</f>
        <v/>
      </c>
      <c r="B96" s="54"/>
      <c r="C96" s="81" t="s">
        <v>1052</v>
      </c>
      <c r="D96" s="58"/>
      <c r="E96" s="70"/>
      <c r="F96" s="5" t="s">
        <v>2020</v>
      </c>
      <c r="G96" s="5" t="s">
        <v>2020</v>
      </c>
      <c r="H96" s="5" t="s">
        <v>2020</v>
      </c>
      <c r="I96" s="5" t="s">
        <v>2020</v>
      </c>
      <c r="J96" s="146" t="str">
        <f t="shared" si="6"/>
        <v/>
      </c>
    </row>
    <row r="97" spans="1:10" ht="30" x14ac:dyDescent="0.25">
      <c r="A97" s="53" t="str">
        <f>IF(E97="visualizzare","X","")</f>
        <v/>
      </c>
      <c r="B97" s="54"/>
      <c r="C97" s="81" t="s">
        <v>1053</v>
      </c>
      <c r="D97" s="58"/>
      <c r="E97" s="70"/>
      <c r="F97" s="5" t="s">
        <v>2020</v>
      </c>
      <c r="G97" s="5" t="s">
        <v>2020</v>
      </c>
      <c r="H97" s="5" t="s">
        <v>2020</v>
      </c>
      <c r="I97" s="5" t="s">
        <v>2020</v>
      </c>
      <c r="J97" s="146" t="str">
        <f t="shared" si="6"/>
        <v/>
      </c>
    </row>
    <row r="98" spans="1:10" ht="15" customHeight="1" thickBot="1" x14ac:dyDescent="0.3">
      <c r="A98" s="53" t="str">
        <f>IF(E98="visualizzare","X","")</f>
        <v/>
      </c>
      <c r="B98" s="57"/>
      <c r="C98" s="67" t="s">
        <v>1054</v>
      </c>
      <c r="D98" s="60"/>
      <c r="E98" s="70"/>
      <c r="F98" s="5" t="s">
        <v>2020</v>
      </c>
      <c r="G98" s="5" t="s">
        <v>2020</v>
      </c>
      <c r="H98" s="5" t="s">
        <v>2020</v>
      </c>
      <c r="I98" s="5" t="s">
        <v>2020</v>
      </c>
      <c r="J98" s="146" t="str">
        <f t="shared" si="6"/>
        <v/>
      </c>
    </row>
    <row r="99" spans="1:10" ht="15.75" thickBot="1" x14ac:dyDescent="0.3">
      <c r="A99" s="14" t="str">
        <f>IF(OR(COUNTIF(A100:A106,"X")&gt;0,J99="non applic."),"X","")</f>
        <v/>
      </c>
      <c r="B99" s="40">
        <v>1203</v>
      </c>
      <c r="C99" s="19" t="s">
        <v>1055</v>
      </c>
      <c r="D99" s="20"/>
      <c r="E99" s="42"/>
      <c r="F99" s="5" t="s">
        <v>2020</v>
      </c>
      <c r="G99" s="5" t="s">
        <v>2020</v>
      </c>
      <c r="H99" s="5" t="s">
        <v>2020</v>
      </c>
      <c r="I99" s="5" t="s">
        <v>2020</v>
      </c>
      <c r="J99" s="146" t="str">
        <f t="shared" ref="J99:J106" si="8">IF(OR($E$5="non applic.",$E$62="non applic.",$E$99="non applic.")=TRUE,"entfällt","")</f>
        <v/>
      </c>
    </row>
    <row r="100" spans="1:10" ht="52.5" customHeight="1" x14ac:dyDescent="0.25">
      <c r="A100" s="157" t="str">
        <f>IF(E100="con difetti","X",
IF(E100="non applic.","na",
IF(E100="prog. ITR","I",
IF(E100="nota","no",
IF(OR(E100="senza difetti",E100="verificare"),"","")))))</f>
        <v/>
      </c>
      <c r="B100" s="158">
        <v>1203.01</v>
      </c>
      <c r="C100" s="159" t="s">
        <v>1056</v>
      </c>
      <c r="D100" s="160" t="s">
        <v>0</v>
      </c>
      <c r="E100" s="161"/>
      <c r="F100" s="5" t="s">
        <v>2020</v>
      </c>
      <c r="G100" s="5" t="s">
        <v>2020</v>
      </c>
      <c r="H100" s="5" t="s">
        <v>2020</v>
      </c>
      <c r="I100" s="5" t="s">
        <v>2020</v>
      </c>
      <c r="J100" s="146" t="str">
        <f t="shared" si="8"/>
        <v/>
      </c>
    </row>
    <row r="101" spans="1:10" ht="29.45" customHeight="1" x14ac:dyDescent="0.25">
      <c r="A101" s="53" t="str">
        <f t="shared" ref="A101:A106" si="9">IF(E101="visualizzare","X","")</f>
        <v/>
      </c>
      <c r="B101" s="54"/>
      <c r="C101" s="66" t="s">
        <v>1057</v>
      </c>
      <c r="D101" s="58"/>
      <c r="E101" s="70"/>
      <c r="F101" s="5" t="s">
        <v>2020</v>
      </c>
      <c r="G101" s="5" t="s">
        <v>2020</v>
      </c>
      <c r="H101" s="5" t="s">
        <v>2020</v>
      </c>
      <c r="I101" s="5" t="s">
        <v>2020</v>
      </c>
      <c r="J101" s="146" t="str">
        <f t="shared" si="8"/>
        <v/>
      </c>
    </row>
    <row r="102" spans="1:10" ht="15" customHeight="1" x14ac:dyDescent="0.25">
      <c r="A102" s="53" t="str">
        <f t="shared" si="9"/>
        <v/>
      </c>
      <c r="B102" s="54"/>
      <c r="C102" s="81" t="s">
        <v>1058</v>
      </c>
      <c r="D102" s="58"/>
      <c r="E102" s="70"/>
      <c r="F102" s="5" t="s">
        <v>2020</v>
      </c>
      <c r="G102" s="5" t="s">
        <v>2020</v>
      </c>
      <c r="H102" s="5" t="s">
        <v>2020</v>
      </c>
      <c r="I102" s="5" t="s">
        <v>2020</v>
      </c>
      <c r="J102" s="146" t="str">
        <f t="shared" si="8"/>
        <v/>
      </c>
    </row>
    <row r="103" spans="1:10" ht="15" customHeight="1" x14ac:dyDescent="0.25">
      <c r="A103" s="53" t="str">
        <f t="shared" si="9"/>
        <v/>
      </c>
      <c r="B103" s="54"/>
      <c r="C103" s="81" t="s">
        <v>1059</v>
      </c>
      <c r="D103" s="58"/>
      <c r="E103" s="70"/>
      <c r="F103" s="5" t="s">
        <v>2020</v>
      </c>
      <c r="G103" s="5" t="s">
        <v>2020</v>
      </c>
      <c r="H103" s="5" t="s">
        <v>2020</v>
      </c>
      <c r="I103" s="5" t="s">
        <v>2020</v>
      </c>
      <c r="J103" s="146" t="str">
        <f t="shared" si="8"/>
        <v/>
      </c>
    </row>
    <row r="104" spans="1:10" ht="15" customHeight="1" x14ac:dyDescent="0.25">
      <c r="A104" s="53" t="str">
        <f t="shared" si="9"/>
        <v/>
      </c>
      <c r="B104" s="54"/>
      <c r="C104" s="81" t="s">
        <v>1060</v>
      </c>
      <c r="D104" s="58"/>
      <c r="E104" s="70"/>
      <c r="F104" s="5" t="s">
        <v>2020</v>
      </c>
      <c r="G104" s="5" t="s">
        <v>2020</v>
      </c>
      <c r="H104" s="5" t="s">
        <v>2020</v>
      </c>
      <c r="I104" s="5" t="s">
        <v>2020</v>
      </c>
      <c r="J104" s="146" t="str">
        <f t="shared" si="8"/>
        <v/>
      </c>
    </row>
    <row r="105" spans="1:10" ht="15" customHeight="1" x14ac:dyDescent="0.25">
      <c r="A105" s="53" t="str">
        <f t="shared" si="9"/>
        <v/>
      </c>
      <c r="B105" s="54"/>
      <c r="C105" s="81" t="s">
        <v>1061</v>
      </c>
      <c r="D105" s="58"/>
      <c r="E105" s="70"/>
      <c r="F105" s="5" t="s">
        <v>2020</v>
      </c>
      <c r="G105" s="5" t="s">
        <v>2020</v>
      </c>
      <c r="H105" s="5" t="s">
        <v>2020</v>
      </c>
      <c r="I105" s="5" t="s">
        <v>2020</v>
      </c>
      <c r="J105" s="146" t="str">
        <f t="shared" si="8"/>
        <v/>
      </c>
    </row>
    <row r="106" spans="1:10" ht="29.45" customHeight="1" thickBot="1" x14ac:dyDescent="0.3">
      <c r="A106" s="53" t="str">
        <f t="shared" si="9"/>
        <v/>
      </c>
      <c r="B106" s="57"/>
      <c r="C106" s="67" t="s">
        <v>1062</v>
      </c>
      <c r="D106" s="60"/>
      <c r="E106" s="70"/>
      <c r="F106" s="5" t="s">
        <v>2020</v>
      </c>
      <c r="G106" s="5" t="s">
        <v>2020</v>
      </c>
      <c r="H106" s="5" t="s">
        <v>2020</v>
      </c>
      <c r="I106" s="5" t="s">
        <v>2020</v>
      </c>
      <c r="J106" s="146" t="str">
        <f t="shared" si="8"/>
        <v/>
      </c>
    </row>
    <row r="107" spans="1:10" ht="15.75" thickBot="1" x14ac:dyDescent="0.3">
      <c r="A107" s="27" t="str">
        <f>IF(OR(A108="X",A111="X",A130="X",J107="non applic."),"X","")</f>
        <v/>
      </c>
      <c r="B107" s="39">
        <v>1300</v>
      </c>
      <c r="C107" s="18" t="s">
        <v>1063</v>
      </c>
      <c r="D107" s="22"/>
      <c r="E107" s="41"/>
      <c r="F107" s="5" t="s">
        <v>2020</v>
      </c>
      <c r="G107" s="5" t="s">
        <v>2020</v>
      </c>
      <c r="H107" s="5" t="s">
        <v>2020</v>
      </c>
      <c r="I107" s="5" t="s">
        <v>2020</v>
      </c>
      <c r="J107" s="145" t="str">
        <f>IF(OR($E$5="non applic.",$E$107="non applic.")=TRUE,"entfällt","")</f>
        <v/>
      </c>
    </row>
    <row r="108" spans="1:10" ht="15.75" thickBot="1" x14ac:dyDescent="0.3">
      <c r="A108" s="14" t="str">
        <f>IF(OR(COUNTIF(A109:A110,"X")&gt;0,J108="non applic."),"X","")</f>
        <v/>
      </c>
      <c r="B108" s="40">
        <v>1301</v>
      </c>
      <c r="C108" s="19" t="s">
        <v>1064</v>
      </c>
      <c r="D108" s="20"/>
      <c r="E108" s="42"/>
      <c r="F108" s="5" t="s">
        <v>2020</v>
      </c>
      <c r="G108" s="5" t="s">
        <v>2020</v>
      </c>
      <c r="H108" s="5" t="s">
        <v>2020</v>
      </c>
      <c r="I108" s="5" t="s">
        <v>2020</v>
      </c>
      <c r="J108" s="145" t="str">
        <f>IF(OR($E$5="non applic.",$E$107="non applic.",$E$108="non applic.")=TRUE,"entfällt","")</f>
        <v/>
      </c>
    </row>
    <row r="109" spans="1:10" ht="52.5" customHeight="1" x14ac:dyDescent="0.25">
      <c r="A109" s="157" t="str">
        <f>IF(E109="con difetti","X",
IF(E109="non applic.","na",
IF(E109="prog. ITR","I",
IF(E109="nota","no",
IF(OR(E109="senza difetti",E109="verificare"),"","")))))</f>
        <v/>
      </c>
      <c r="B109" s="158">
        <v>1301.01</v>
      </c>
      <c r="C109" s="159" t="s">
        <v>1065</v>
      </c>
      <c r="D109" s="160" t="s">
        <v>0</v>
      </c>
      <c r="E109" s="161"/>
      <c r="F109" s="5" t="s">
        <v>2020</v>
      </c>
      <c r="G109" s="5" t="s">
        <v>2020</v>
      </c>
      <c r="H109" s="5" t="s">
        <v>2020</v>
      </c>
      <c r="I109" s="5" t="s">
        <v>2020</v>
      </c>
      <c r="J109" s="145" t="str">
        <f>IF(OR($E$5="non applic.",$E$107="non applic.",$E$108="non applic.")=TRUE,"entfällt","")</f>
        <v/>
      </c>
    </row>
    <row r="110" spans="1:10" ht="60.75" thickBot="1" x14ac:dyDescent="0.3">
      <c r="A110" s="53" t="str">
        <f>IF(E110="visualizzare","X","")</f>
        <v/>
      </c>
      <c r="B110" s="57"/>
      <c r="C110" s="59" t="s">
        <v>1066</v>
      </c>
      <c r="D110" s="60"/>
      <c r="E110" s="70"/>
      <c r="F110" s="5" t="s">
        <v>2020</v>
      </c>
      <c r="G110" s="5" t="s">
        <v>2020</v>
      </c>
      <c r="H110" s="5" t="s">
        <v>2020</v>
      </c>
      <c r="I110" s="5" t="s">
        <v>2020</v>
      </c>
      <c r="J110" s="145" t="str">
        <f>IF(OR($E$5="non applic.",$E$107="non applic.",$E$108="non applic.")=TRUE,"entfällt","")</f>
        <v/>
      </c>
    </row>
    <row r="111" spans="1:10" ht="15.75" thickBot="1" x14ac:dyDescent="0.3">
      <c r="A111" s="14" t="str">
        <f>IF(OR(COUNTIF(A112:A129,"X")&gt;0,J111="non applic."),"X","")</f>
        <v/>
      </c>
      <c r="B111" s="40">
        <v>1302</v>
      </c>
      <c r="C111" s="19" t="s">
        <v>1067</v>
      </c>
      <c r="D111" s="20"/>
      <c r="E111" s="42"/>
      <c r="F111" s="5" t="s">
        <v>2020</v>
      </c>
      <c r="G111" s="5" t="s">
        <v>2020</v>
      </c>
      <c r="H111" s="5" t="s">
        <v>2020</v>
      </c>
      <c r="I111" s="5" t="s">
        <v>2020</v>
      </c>
      <c r="J111" s="146" t="str">
        <f t="shared" ref="J111:J129" si="10">IF(OR($E$5="non applic.",$E$107="non applic.",E111="non applic.")=TRUE,"entfällt","")</f>
        <v/>
      </c>
    </row>
    <row r="112" spans="1:10" ht="57" customHeight="1" x14ac:dyDescent="0.25">
      <c r="A112" s="157" t="str">
        <f>IF(E112="con difetti","X",
IF(E112="non applic.","na",
IF(E112="prog. ITR","I",
IF(E112="nota","no",
IF(OR(E112="senza difetti",E112="verificare"),"","")))))</f>
        <v/>
      </c>
      <c r="B112" s="158">
        <v>1302.01</v>
      </c>
      <c r="C112" s="159" t="s">
        <v>1068</v>
      </c>
      <c r="D112" s="160" t="s">
        <v>2021</v>
      </c>
      <c r="E112" s="161"/>
      <c r="F112" s="5" t="s">
        <v>2020</v>
      </c>
      <c r="G112" s="5" t="s">
        <v>2020</v>
      </c>
      <c r="H112" s="5" t="s">
        <v>2020</v>
      </c>
      <c r="I112" s="5" t="s">
        <v>2020</v>
      </c>
      <c r="J112" s="146" t="str">
        <f t="shared" si="10"/>
        <v/>
      </c>
    </row>
    <row r="113" spans="1:10" ht="60" x14ac:dyDescent="0.25">
      <c r="A113" s="53" t="str">
        <f>IF(E113="visualizzare","X","")</f>
        <v/>
      </c>
      <c r="B113" s="54"/>
      <c r="C113" s="55" t="s">
        <v>1069</v>
      </c>
      <c r="D113" s="58"/>
      <c r="E113" s="71"/>
      <c r="F113" s="5" t="s">
        <v>2020</v>
      </c>
      <c r="G113" s="5" t="s">
        <v>2020</v>
      </c>
      <c r="H113" s="5" t="s">
        <v>2020</v>
      </c>
      <c r="I113" s="5" t="s">
        <v>2020</v>
      </c>
      <c r="J113" s="146" t="str">
        <f t="shared" si="10"/>
        <v/>
      </c>
    </row>
    <row r="114" spans="1:10" ht="57" customHeight="1" x14ac:dyDescent="0.25">
      <c r="A114" s="157" t="str">
        <f>IF(E114="con difetti","X",
IF(E114="non applic.","na",
IF(E114="prog. ITR","I",
IF(E114="nota","no",
IF(OR(E114="senza difetti",E114="verificare"),"","")))))</f>
        <v/>
      </c>
      <c r="B114" s="162">
        <v>1302.02</v>
      </c>
      <c r="C114" s="163" t="s">
        <v>1070</v>
      </c>
      <c r="D114" s="164" t="s">
        <v>2021</v>
      </c>
      <c r="E114" s="161"/>
      <c r="F114" s="5" t="s">
        <v>2020</v>
      </c>
      <c r="G114" s="5" t="s">
        <v>2020</v>
      </c>
      <c r="H114" s="1"/>
      <c r="I114" s="1"/>
      <c r="J114" s="146" t="str">
        <f t="shared" si="10"/>
        <v/>
      </c>
    </row>
    <row r="115" spans="1:10" ht="29.45" customHeight="1" x14ac:dyDescent="0.25">
      <c r="A115" s="53" t="str">
        <f>IF(E115="visualizzare","X","")</f>
        <v/>
      </c>
      <c r="B115" s="54"/>
      <c r="C115" s="55" t="s">
        <v>1071</v>
      </c>
      <c r="D115" s="58"/>
      <c r="E115" s="71"/>
      <c r="F115" s="5" t="s">
        <v>2020</v>
      </c>
      <c r="G115" s="5" t="s">
        <v>2020</v>
      </c>
      <c r="H115" s="1"/>
      <c r="I115" s="1"/>
      <c r="J115" s="146" t="str">
        <f t="shared" si="10"/>
        <v/>
      </c>
    </row>
    <row r="116" spans="1:10" ht="29.45" customHeight="1" x14ac:dyDescent="0.25">
      <c r="A116" s="53" t="str">
        <f>IF(E116="visualizzare","X","")</f>
        <v/>
      </c>
      <c r="B116" s="54"/>
      <c r="C116" s="55" t="s">
        <v>1072</v>
      </c>
      <c r="D116" s="58"/>
      <c r="E116" s="71"/>
      <c r="F116" s="5" t="s">
        <v>2020</v>
      </c>
      <c r="G116" s="5" t="s">
        <v>2020</v>
      </c>
      <c r="H116" s="1"/>
      <c r="I116" s="1"/>
      <c r="J116" s="146" t="str">
        <f t="shared" si="10"/>
        <v/>
      </c>
    </row>
    <row r="117" spans="1:10" ht="52.5" customHeight="1" x14ac:dyDescent="0.25">
      <c r="A117" s="157" t="str">
        <f>IF(E117="con difetti","X",
IF(E117="non applic.","na",
IF(E117="prog. ITR","I",
IF(E117="nota","no",
IF(OR(E117="senza difetti",E117="verificare"),"","")))))</f>
        <v/>
      </c>
      <c r="B117" s="162">
        <v>1302.03</v>
      </c>
      <c r="C117" s="163" t="s">
        <v>1073</v>
      </c>
      <c r="D117" s="164" t="s">
        <v>0</v>
      </c>
      <c r="E117" s="161"/>
      <c r="F117" s="5" t="s">
        <v>2020</v>
      </c>
      <c r="G117" s="5" t="s">
        <v>2020</v>
      </c>
      <c r="H117" s="1"/>
      <c r="I117" s="1"/>
      <c r="J117" s="146" t="str">
        <f t="shared" si="10"/>
        <v/>
      </c>
    </row>
    <row r="118" spans="1:10" ht="44.1" customHeight="1" x14ac:dyDescent="0.25">
      <c r="A118" s="53" t="str">
        <f>IF(E118="visualizzare","X","")</f>
        <v/>
      </c>
      <c r="B118" s="54"/>
      <c r="C118" s="55" t="s">
        <v>1074</v>
      </c>
      <c r="D118" s="58"/>
      <c r="E118" s="71"/>
      <c r="F118" s="5" t="s">
        <v>2020</v>
      </c>
      <c r="G118" s="5" t="s">
        <v>2020</v>
      </c>
      <c r="H118" s="1"/>
      <c r="I118" s="1"/>
      <c r="J118" s="146" t="str">
        <f t="shared" si="10"/>
        <v/>
      </c>
    </row>
    <row r="119" spans="1:10" ht="30" x14ac:dyDescent="0.25">
      <c r="A119" s="53" t="str">
        <f>IF(E119="visualizzare","X","")</f>
        <v/>
      </c>
      <c r="B119" s="54"/>
      <c r="C119" s="55" t="s">
        <v>1075</v>
      </c>
      <c r="D119" s="58"/>
      <c r="E119" s="71"/>
      <c r="F119" s="5" t="s">
        <v>2020</v>
      </c>
      <c r="G119" s="5" t="s">
        <v>2020</v>
      </c>
      <c r="H119" s="1"/>
      <c r="I119" s="1"/>
      <c r="J119" s="146" t="str">
        <f t="shared" si="10"/>
        <v/>
      </c>
    </row>
    <row r="120" spans="1:10" ht="52.5" customHeight="1" x14ac:dyDescent="0.25">
      <c r="A120" s="157" t="str">
        <f>IF(E120="con difetti","X",
IF(E120="non applic.","na",
IF(E120="prog. ITR","I",
IF(E120="nota","no",
IF(OR(E120="senza difetti",E120="verificare"),"","")))))</f>
        <v/>
      </c>
      <c r="B120" s="162">
        <v>1302.04</v>
      </c>
      <c r="C120" s="163" t="s">
        <v>1076</v>
      </c>
      <c r="D120" s="164" t="s">
        <v>0</v>
      </c>
      <c r="E120" s="161"/>
      <c r="F120" s="5" t="s">
        <v>2020</v>
      </c>
      <c r="G120" s="5" t="s">
        <v>2020</v>
      </c>
      <c r="H120" s="1"/>
      <c r="I120" s="1"/>
      <c r="J120" s="146" t="str">
        <f t="shared" si="10"/>
        <v/>
      </c>
    </row>
    <row r="121" spans="1:10" ht="44.1" customHeight="1" x14ac:dyDescent="0.25">
      <c r="A121" s="53" t="str">
        <f>IF(E121="visualizzare","X","")</f>
        <v/>
      </c>
      <c r="B121" s="54"/>
      <c r="C121" s="55" t="s">
        <v>1077</v>
      </c>
      <c r="D121" s="58"/>
      <c r="E121" s="71"/>
      <c r="F121" s="5" t="s">
        <v>2020</v>
      </c>
      <c r="G121" s="5" t="s">
        <v>2020</v>
      </c>
      <c r="H121" s="1"/>
      <c r="I121" s="1"/>
      <c r="J121" s="146" t="str">
        <f t="shared" si="10"/>
        <v/>
      </c>
    </row>
    <row r="122" spans="1:10" ht="58.5" customHeight="1" x14ac:dyDescent="0.25">
      <c r="A122" s="53" t="str">
        <f>IF(E122="visualizzare","X","")</f>
        <v/>
      </c>
      <c r="B122" s="54"/>
      <c r="C122" s="55" t="s">
        <v>1078</v>
      </c>
      <c r="D122" s="58"/>
      <c r="E122" s="71"/>
      <c r="F122" s="5" t="s">
        <v>2020</v>
      </c>
      <c r="G122" s="5" t="s">
        <v>2020</v>
      </c>
      <c r="H122" s="1"/>
      <c r="I122" s="1"/>
      <c r="J122" s="146" t="str">
        <f t="shared" si="10"/>
        <v/>
      </c>
    </row>
    <row r="123" spans="1:10" ht="15" customHeight="1" x14ac:dyDescent="0.25">
      <c r="A123" s="53" t="str">
        <f>IF(E123="visualizzare","X","")</f>
        <v/>
      </c>
      <c r="B123" s="54"/>
      <c r="C123" s="55" t="s">
        <v>1079</v>
      </c>
      <c r="D123" s="58"/>
      <c r="E123" s="71"/>
      <c r="F123" s="5" t="s">
        <v>2020</v>
      </c>
      <c r="G123" s="5" t="s">
        <v>2020</v>
      </c>
      <c r="H123" s="1"/>
      <c r="I123" s="1"/>
      <c r="J123" s="146" t="str">
        <f t="shared" si="10"/>
        <v/>
      </c>
    </row>
    <row r="124" spans="1:10" ht="57" customHeight="1" x14ac:dyDescent="0.25">
      <c r="A124" s="157" t="str">
        <f>IF(E124="con difetti","X",
IF(E124="non applic.","na",
IF(E124="prog. ITR","I",
IF(E124="nota","no",
IF(OR(E124="senza difetti",E124="verificare"),"","")))))</f>
        <v/>
      </c>
      <c r="B124" s="162">
        <v>1302.05</v>
      </c>
      <c r="C124" s="163" t="s">
        <v>1080</v>
      </c>
      <c r="D124" s="164" t="s">
        <v>2021</v>
      </c>
      <c r="E124" s="161"/>
      <c r="F124" s="5" t="s">
        <v>2020</v>
      </c>
      <c r="G124" s="5" t="s">
        <v>2020</v>
      </c>
      <c r="H124" s="1"/>
      <c r="I124" s="1"/>
      <c r="J124" s="146" t="str">
        <f t="shared" si="10"/>
        <v/>
      </c>
    </row>
    <row r="125" spans="1:10" ht="58.5" customHeight="1" x14ac:dyDescent="0.25">
      <c r="A125" s="53" t="str">
        <f>IF(E125="visualizzare","X","")</f>
        <v/>
      </c>
      <c r="B125" s="54"/>
      <c r="C125" s="55" t="s">
        <v>1081</v>
      </c>
      <c r="D125" s="58"/>
      <c r="E125" s="71"/>
      <c r="F125" s="5" t="s">
        <v>2020</v>
      </c>
      <c r="G125" s="5" t="s">
        <v>2020</v>
      </c>
      <c r="H125" s="1"/>
      <c r="I125" s="1"/>
      <c r="J125" s="146" t="str">
        <f t="shared" si="10"/>
        <v/>
      </c>
    </row>
    <row r="126" spans="1:10" ht="52.5" customHeight="1" x14ac:dyDescent="0.25">
      <c r="A126" s="157" t="str">
        <f>IF(E126="con difetti","X",
IF(E126="non applic.","na",
IF(E126="prog. ITR","I",
IF(E126="nota","no",
IF(OR(E126="senza difetti",E126="verificare"),"","")))))</f>
        <v/>
      </c>
      <c r="B126" s="162">
        <v>1302.06</v>
      </c>
      <c r="C126" s="163" t="s">
        <v>1082</v>
      </c>
      <c r="D126" s="164" t="s">
        <v>0</v>
      </c>
      <c r="E126" s="161"/>
      <c r="F126" s="5" t="s">
        <v>2020</v>
      </c>
      <c r="G126" s="5" t="s">
        <v>2020</v>
      </c>
      <c r="H126" s="1"/>
      <c r="I126" s="1"/>
      <c r="J126" s="146" t="str">
        <f t="shared" si="10"/>
        <v/>
      </c>
    </row>
    <row r="127" spans="1:10" ht="30" x14ac:dyDescent="0.25">
      <c r="A127" s="53" t="str">
        <f>IF(E127="visualizzare","X","")</f>
        <v/>
      </c>
      <c r="B127" s="54"/>
      <c r="C127" s="55" t="s">
        <v>1083</v>
      </c>
      <c r="D127" s="58"/>
      <c r="E127" s="71"/>
      <c r="F127" s="5" t="s">
        <v>2020</v>
      </c>
      <c r="G127" s="5" t="s">
        <v>2020</v>
      </c>
      <c r="H127" s="1"/>
      <c r="I127" s="1"/>
      <c r="J127" s="146" t="str">
        <f t="shared" si="10"/>
        <v/>
      </c>
    </row>
    <row r="128" spans="1:10" ht="52.5" customHeight="1" x14ac:dyDescent="0.25">
      <c r="A128" s="157" t="str">
        <f>IF(E128="con difetti","X",
IF(E128="non applic.","na",
IF(E128="prog. ITR","I",
IF(E128="nota","no",
IF(OR(E128="senza difetti",E128="verificare"),"","")))))</f>
        <v/>
      </c>
      <c r="B128" s="162">
        <v>1302.07</v>
      </c>
      <c r="C128" s="163" t="s">
        <v>1084</v>
      </c>
      <c r="D128" s="164" t="s">
        <v>0</v>
      </c>
      <c r="E128" s="161"/>
      <c r="F128" s="1" t="s">
        <v>2020</v>
      </c>
      <c r="G128" s="5" t="s">
        <v>2020</v>
      </c>
      <c r="H128" s="1"/>
      <c r="I128" s="1"/>
      <c r="J128" s="146" t="str">
        <f t="shared" si="10"/>
        <v/>
      </c>
    </row>
    <row r="129" spans="1:10" ht="29.45" customHeight="1" thickBot="1" x14ac:dyDescent="0.3">
      <c r="A129" s="53" t="str">
        <f>IF(E129="visualizzare","X","")</f>
        <v/>
      </c>
      <c r="B129" s="57"/>
      <c r="C129" s="59" t="s">
        <v>1085</v>
      </c>
      <c r="D129" s="60"/>
      <c r="E129" s="142"/>
      <c r="F129" s="1" t="s">
        <v>2020</v>
      </c>
      <c r="G129" s="5" t="s">
        <v>2020</v>
      </c>
      <c r="H129" s="1"/>
      <c r="I129" s="1"/>
      <c r="J129" s="146" t="str">
        <f t="shared" si="10"/>
        <v/>
      </c>
    </row>
    <row r="130" spans="1:10" ht="31.7" customHeight="1" thickBot="1" x14ac:dyDescent="0.3">
      <c r="A130" s="14" t="str">
        <f>IF(OR(COUNTIF(A131:A143,"X")&gt;0,J130="non applic."),"X","")</f>
        <v/>
      </c>
      <c r="B130" s="40">
        <v>1303</v>
      </c>
      <c r="C130" s="19" t="s">
        <v>1086</v>
      </c>
      <c r="D130" s="20"/>
      <c r="E130" s="42"/>
      <c r="F130" s="5" t="s">
        <v>2020</v>
      </c>
      <c r="G130" s="5" t="s">
        <v>2020</v>
      </c>
      <c r="H130" s="5" t="s">
        <v>2020</v>
      </c>
      <c r="I130" s="5" t="s">
        <v>2020</v>
      </c>
      <c r="J130" s="146" t="str">
        <f t="shared" ref="J130:J143" si="11">IF(OR($E$5="non applic.",$E$107="non applic.",$E$130="non applic.")=TRUE,"entfällt","")</f>
        <v/>
      </c>
    </row>
    <row r="131" spans="1:10" ht="52.5" customHeight="1" x14ac:dyDescent="0.25">
      <c r="A131" s="157" t="str">
        <f>IF(E131="con difetti","X",
IF(E131="non applic.","na",
IF(E131="prog. ITR","I",
IF(E131="nota","no",
IF(OR(E131="senza difetti",E131="verificare"),"","")))))</f>
        <v/>
      </c>
      <c r="B131" s="158">
        <v>1303.01</v>
      </c>
      <c r="C131" s="159" t="s">
        <v>1087</v>
      </c>
      <c r="D131" s="160" t="s">
        <v>0</v>
      </c>
      <c r="E131" s="161"/>
      <c r="F131" s="5" t="s">
        <v>2020</v>
      </c>
      <c r="G131" s="5" t="s">
        <v>2020</v>
      </c>
      <c r="H131" s="5" t="s">
        <v>2020</v>
      </c>
      <c r="I131" s="5" t="s">
        <v>2020</v>
      </c>
      <c r="J131" s="146" t="str">
        <f t="shared" si="11"/>
        <v/>
      </c>
    </row>
    <row r="132" spans="1:10" ht="60" x14ac:dyDescent="0.25">
      <c r="A132" s="53" t="str">
        <f>IF(E132="visualizzare","X","")</f>
        <v/>
      </c>
      <c r="B132" s="54"/>
      <c r="C132" s="55" t="s">
        <v>1088</v>
      </c>
      <c r="D132" s="58"/>
      <c r="E132" s="71"/>
      <c r="F132" s="5" t="s">
        <v>2020</v>
      </c>
      <c r="G132" s="5" t="s">
        <v>2020</v>
      </c>
      <c r="H132" s="5" t="s">
        <v>2020</v>
      </c>
      <c r="I132" s="5" t="s">
        <v>2020</v>
      </c>
      <c r="J132" s="146" t="str">
        <f t="shared" si="11"/>
        <v/>
      </c>
    </row>
    <row r="133" spans="1:10" ht="52.5" customHeight="1" x14ac:dyDescent="0.25">
      <c r="A133" s="157" t="str">
        <f>IF(E133="con difetti","X",
IF(E133="non applic.","na",
IF(E133="prog. ITR","I",
IF(E133="nota","no",
IF(OR(E133="senza difetti",E133="verificare"),"","")))))</f>
        <v/>
      </c>
      <c r="B133" s="162">
        <v>1303.02</v>
      </c>
      <c r="C133" s="163" t="s">
        <v>1089</v>
      </c>
      <c r="D133" s="164" t="s">
        <v>0</v>
      </c>
      <c r="E133" s="161"/>
      <c r="F133" s="5" t="s">
        <v>2020</v>
      </c>
      <c r="G133" s="5" t="s">
        <v>2020</v>
      </c>
      <c r="H133" s="5" t="s">
        <v>2020</v>
      </c>
      <c r="I133" s="5" t="s">
        <v>2020</v>
      </c>
      <c r="J133" s="146" t="str">
        <f t="shared" si="11"/>
        <v/>
      </c>
    </row>
    <row r="134" spans="1:10" ht="58.5" customHeight="1" x14ac:dyDescent="0.25">
      <c r="A134" s="53" t="str">
        <f>IF(E134="visualizzare","X","")</f>
        <v/>
      </c>
      <c r="B134" s="54"/>
      <c r="C134" s="55" t="s">
        <v>1090</v>
      </c>
      <c r="D134" s="58"/>
      <c r="E134" s="71"/>
      <c r="F134" s="5" t="s">
        <v>2020</v>
      </c>
      <c r="G134" s="5" t="s">
        <v>2020</v>
      </c>
      <c r="H134" s="5" t="s">
        <v>2020</v>
      </c>
      <c r="I134" s="5" t="s">
        <v>2020</v>
      </c>
      <c r="J134" s="146" t="str">
        <f t="shared" si="11"/>
        <v/>
      </c>
    </row>
    <row r="135" spans="1:10" ht="52.5" customHeight="1" x14ac:dyDescent="0.25">
      <c r="A135" s="157" t="str">
        <f>IF(E135="con difetti","X",
IF(E135="non applic.","na",
IF(E135="prog. ITR","I",
IF(E135="nota","no",
IF(OR(E135="senza difetti",E135="verificare"),"","")))))</f>
        <v/>
      </c>
      <c r="B135" s="162">
        <v>1303.03</v>
      </c>
      <c r="C135" s="163" t="s">
        <v>1091</v>
      </c>
      <c r="D135" s="164" t="s">
        <v>0</v>
      </c>
      <c r="E135" s="161"/>
      <c r="F135" s="5" t="s">
        <v>2020</v>
      </c>
      <c r="G135" s="5" t="s">
        <v>2020</v>
      </c>
      <c r="H135" s="1"/>
      <c r="I135" s="1"/>
      <c r="J135" s="146" t="str">
        <f t="shared" si="11"/>
        <v/>
      </c>
    </row>
    <row r="136" spans="1:10" ht="15" customHeight="1" x14ac:dyDescent="0.25">
      <c r="A136" s="53" t="str">
        <f t="shared" ref="A136:A143" si="12">IF(E136="visualizzare","X","")</f>
        <v/>
      </c>
      <c r="B136" s="54"/>
      <c r="C136" s="66" t="s">
        <v>1092</v>
      </c>
      <c r="D136" s="58"/>
      <c r="E136" s="71"/>
      <c r="F136" s="5" t="s">
        <v>2020</v>
      </c>
      <c r="G136" s="5" t="s">
        <v>2020</v>
      </c>
      <c r="H136" s="1"/>
      <c r="I136" s="1"/>
      <c r="J136" s="146" t="str">
        <f t="shared" si="11"/>
        <v/>
      </c>
    </row>
    <row r="137" spans="1:10" ht="15" customHeight="1" x14ac:dyDescent="0.25">
      <c r="A137" s="53" t="str">
        <f t="shared" si="12"/>
        <v/>
      </c>
      <c r="B137" s="54"/>
      <c r="C137" s="81" t="s">
        <v>1093</v>
      </c>
      <c r="D137" s="58"/>
      <c r="E137" s="71"/>
      <c r="F137" s="5" t="s">
        <v>2020</v>
      </c>
      <c r="G137" s="5" t="s">
        <v>2020</v>
      </c>
      <c r="H137" s="1"/>
      <c r="I137" s="1"/>
      <c r="J137" s="146" t="str">
        <f t="shared" si="11"/>
        <v/>
      </c>
    </row>
    <row r="138" spans="1:10" ht="15" customHeight="1" x14ac:dyDescent="0.25">
      <c r="A138" s="53" t="str">
        <f t="shared" si="12"/>
        <v/>
      </c>
      <c r="B138" s="54"/>
      <c r="C138" s="81" t="s">
        <v>1094</v>
      </c>
      <c r="D138" s="58"/>
      <c r="E138" s="71"/>
      <c r="F138" s="5" t="s">
        <v>2020</v>
      </c>
      <c r="G138" s="5" t="s">
        <v>2020</v>
      </c>
      <c r="H138" s="1"/>
      <c r="I138" s="1"/>
      <c r="J138" s="146" t="str">
        <f t="shared" si="11"/>
        <v/>
      </c>
    </row>
    <row r="139" spans="1:10" ht="15" customHeight="1" x14ac:dyDescent="0.25">
      <c r="A139" s="53" t="str">
        <f t="shared" si="12"/>
        <v/>
      </c>
      <c r="B139" s="54"/>
      <c r="C139" s="81" t="s">
        <v>1095</v>
      </c>
      <c r="D139" s="58"/>
      <c r="E139" s="71"/>
      <c r="F139" s="5" t="s">
        <v>2020</v>
      </c>
      <c r="G139" s="5" t="s">
        <v>2020</v>
      </c>
      <c r="H139" s="1"/>
      <c r="I139" s="1"/>
      <c r="J139" s="146" t="str">
        <f t="shared" si="11"/>
        <v/>
      </c>
    </row>
    <row r="140" spans="1:10" ht="15" customHeight="1" x14ac:dyDescent="0.25">
      <c r="A140" s="53" t="str">
        <f t="shared" si="12"/>
        <v/>
      </c>
      <c r="B140" s="54"/>
      <c r="C140" s="81" t="s">
        <v>1096</v>
      </c>
      <c r="D140" s="58"/>
      <c r="E140" s="71"/>
      <c r="F140" s="5" t="s">
        <v>2020</v>
      </c>
      <c r="G140" s="5" t="s">
        <v>2020</v>
      </c>
      <c r="H140" s="1"/>
      <c r="I140" s="1"/>
      <c r="J140" s="146" t="str">
        <f t="shared" si="11"/>
        <v/>
      </c>
    </row>
    <row r="141" spans="1:10" ht="15" customHeight="1" x14ac:dyDescent="0.25">
      <c r="A141" s="53" t="str">
        <f t="shared" si="12"/>
        <v/>
      </c>
      <c r="B141" s="54"/>
      <c r="C141" s="81" t="s">
        <v>1097</v>
      </c>
      <c r="D141" s="58"/>
      <c r="E141" s="71"/>
      <c r="F141" s="5" t="s">
        <v>2020</v>
      </c>
      <c r="G141" s="5" t="s">
        <v>2020</v>
      </c>
      <c r="H141" s="1"/>
      <c r="I141" s="1"/>
      <c r="J141" s="146" t="str">
        <f t="shared" si="11"/>
        <v/>
      </c>
    </row>
    <row r="142" spans="1:10" ht="15" customHeight="1" x14ac:dyDescent="0.25">
      <c r="A142" s="53" t="str">
        <f t="shared" si="12"/>
        <v/>
      </c>
      <c r="B142" s="54"/>
      <c r="C142" s="81" t="s">
        <v>1098</v>
      </c>
      <c r="D142" s="58"/>
      <c r="E142" s="71"/>
      <c r="F142" s="5" t="s">
        <v>2020</v>
      </c>
      <c r="G142" s="5" t="s">
        <v>2020</v>
      </c>
      <c r="H142" s="1"/>
      <c r="I142" s="1"/>
      <c r="J142" s="146" t="str">
        <f t="shared" si="11"/>
        <v/>
      </c>
    </row>
    <row r="143" spans="1:10" ht="29.45" customHeight="1" thickBot="1" x14ac:dyDescent="0.3">
      <c r="A143" s="68" t="str">
        <f t="shared" si="12"/>
        <v/>
      </c>
      <c r="B143" s="57"/>
      <c r="C143" s="67" t="s">
        <v>1099</v>
      </c>
      <c r="D143" s="60"/>
      <c r="E143" s="72"/>
      <c r="F143" s="5" t="s">
        <v>2020</v>
      </c>
      <c r="G143" s="5" t="s">
        <v>2020</v>
      </c>
      <c r="H143" s="1"/>
      <c r="I143" s="1"/>
      <c r="J143" s="146" t="str">
        <f t="shared" si="11"/>
        <v/>
      </c>
    </row>
    <row r="144" spans="1:10" ht="15" customHeight="1" thickBot="1" x14ac:dyDescent="0.3">
      <c r="A144" s="28" t="str">
        <f>IF(OR(A145="X",A146="X",A147="X",J144="non applic."),"X","")</f>
        <v/>
      </c>
      <c r="B144" s="37">
        <v>1400</v>
      </c>
      <c r="C144" s="29" t="s">
        <v>2180</v>
      </c>
      <c r="D144" s="30"/>
      <c r="E144" s="47"/>
      <c r="F144" s="5" t="s">
        <v>2020</v>
      </c>
      <c r="G144" s="5" t="s">
        <v>2020</v>
      </c>
      <c r="H144" s="5" t="s">
        <v>2020</v>
      </c>
      <c r="I144" s="5" t="s">
        <v>2020</v>
      </c>
      <c r="J144" s="145" t="str">
        <f>IF(OR($E$5="non applic.",$E$144="non applic.")=TRUE,"entfällt","")</f>
        <v/>
      </c>
    </row>
    <row r="145" spans="1:10" ht="36.950000000000003" customHeight="1" x14ac:dyDescent="0.25">
      <c r="A145" s="157" t="str">
        <f>IF(E145="con difetti","X",
IF(E145="non applic.","na",
IF(E145="prog. ITR","I",
IF(E145="nota","no",
IF(OR(E145="senza difetti",E145="verificare"),"","")))))</f>
        <v/>
      </c>
      <c r="B145" s="158">
        <v>1401</v>
      </c>
      <c r="C145" s="169" t="s">
        <v>2017</v>
      </c>
      <c r="D145" s="160"/>
      <c r="E145" s="161"/>
      <c r="F145" s="5" t="s">
        <v>2020</v>
      </c>
      <c r="G145" s="5" t="s">
        <v>2020</v>
      </c>
      <c r="H145" s="5" t="s">
        <v>2020</v>
      </c>
      <c r="I145" s="5" t="s">
        <v>2020</v>
      </c>
      <c r="J145" s="145" t="str">
        <f>IF(OR($E$5="non applic.",$E$144="non applic.",$E$145="non applic.")=TRUE,"entfällt","")</f>
        <v/>
      </c>
    </row>
    <row r="146" spans="1:10" ht="36.950000000000003" customHeight="1" x14ac:dyDescent="0.25">
      <c r="A146" s="157" t="str">
        <f>IF(E146="con difetti","X",
IF(E146="non applic.","na",
IF(E146="prog. ITR","I",
IF(E146="nota","no",
IF(OR(E146="senza difetti",E146="verificare"),"","")))))</f>
        <v/>
      </c>
      <c r="B146" s="162">
        <v>1402</v>
      </c>
      <c r="C146" s="170" t="s">
        <v>2017</v>
      </c>
      <c r="D146" s="164"/>
      <c r="E146" s="161"/>
      <c r="F146" s="5" t="s">
        <v>2020</v>
      </c>
      <c r="G146" s="5" t="s">
        <v>2020</v>
      </c>
      <c r="H146" s="5" t="s">
        <v>2020</v>
      </c>
      <c r="I146" s="5" t="s">
        <v>2020</v>
      </c>
      <c r="J146" s="145" t="str">
        <f>IF(OR($E$5="non applic.",$E$144="non applic.",$E$146="non applic.")=TRUE,"entfällt","")</f>
        <v/>
      </c>
    </row>
    <row r="147" spans="1:10" ht="36.950000000000003" customHeight="1" thickBot="1" x14ac:dyDescent="0.3">
      <c r="A147" s="157" t="str">
        <f>IF(E147="con difetti","X",
IF(E147="non applic.","na",
IF(E147="prog. ITR","I",
IF(E147="nota","no",
IF(OR(E147="senza difetti",E147="verificare"),"","")))))</f>
        <v/>
      </c>
      <c r="B147" s="171">
        <v>1403</v>
      </c>
      <c r="C147" s="172" t="s">
        <v>2018</v>
      </c>
      <c r="D147" s="173"/>
      <c r="E147" s="174"/>
      <c r="F147" s="5" t="s">
        <v>2020</v>
      </c>
      <c r="G147" s="5" t="s">
        <v>2020</v>
      </c>
      <c r="H147" s="5" t="s">
        <v>2020</v>
      </c>
      <c r="I147" s="5" t="s">
        <v>2020</v>
      </c>
      <c r="J147" s="145" t="str">
        <f>IF(OR($E$5="non applic.",$E$144="non applic.",$E$147="non applic.")=TRUE,"entfällt","")</f>
        <v/>
      </c>
    </row>
    <row r="148" spans="1:10" ht="19.5" thickBot="1" x14ac:dyDescent="0.3">
      <c r="A148" s="48" t="str">
        <f>IF(OR(A149="X",A188="X",A270="X",A384="X",A404="X",A435="X",J148="non applic."),"X","")</f>
        <v/>
      </c>
      <c r="B148" s="49">
        <v>2000</v>
      </c>
      <c r="C148" s="152" t="s">
        <v>1339</v>
      </c>
      <c r="D148" s="153"/>
      <c r="E148" s="154"/>
      <c r="F148" s="5" t="s">
        <v>2020</v>
      </c>
      <c r="G148" s="5" t="s">
        <v>2020</v>
      </c>
      <c r="H148" s="5" t="s">
        <v>2020</v>
      </c>
      <c r="I148" s="5" t="s">
        <v>2020</v>
      </c>
      <c r="J148" s="145" t="str">
        <f>IF(OR(E148="non applic.")=TRUE,"entfällt","")</f>
        <v/>
      </c>
    </row>
    <row r="149" spans="1:10" ht="15.75" thickBot="1" x14ac:dyDescent="0.3">
      <c r="A149" s="27" t="str">
        <f>IF(OR(A150="X",A171="X",A177="X",J149="non applic."),"X","")</f>
        <v/>
      </c>
      <c r="B149" s="39">
        <v>2100</v>
      </c>
      <c r="C149" s="18" t="s">
        <v>970</v>
      </c>
      <c r="D149" s="22"/>
      <c r="E149" s="45"/>
      <c r="F149" s="5" t="s">
        <v>2020</v>
      </c>
      <c r="G149" s="5" t="s">
        <v>2020</v>
      </c>
      <c r="H149" s="5" t="s">
        <v>2020</v>
      </c>
      <c r="I149" s="5" t="s">
        <v>2020</v>
      </c>
      <c r="J149" s="145" t="str">
        <f>IF(OR($E$148="non applic.",$E$149="non applic.")=TRUE,"entfällt","")</f>
        <v/>
      </c>
    </row>
    <row r="150" spans="1:10" ht="30.75" thickBot="1" x14ac:dyDescent="0.3">
      <c r="A150" s="14" t="str">
        <f>IF(OR(COUNTIF(A151:A170,"X")&gt;0,J150="non applic."),"X","")</f>
        <v/>
      </c>
      <c r="B150" s="40">
        <v>2101</v>
      </c>
      <c r="C150" s="19" t="s">
        <v>1340</v>
      </c>
      <c r="D150" s="20"/>
      <c r="E150" s="42"/>
      <c r="F150" s="5" t="s">
        <v>2020</v>
      </c>
      <c r="G150" s="5" t="s">
        <v>2020</v>
      </c>
      <c r="H150" s="5" t="s">
        <v>2020</v>
      </c>
      <c r="I150" s="5" t="s">
        <v>2020</v>
      </c>
      <c r="J150" s="145" t="str">
        <f t="shared" ref="J150:J170" si="13">IF(OR($E$148="non applic.",$E$149="non applic.",$E$150="non applic.")=TRUE,"entfällt","")</f>
        <v/>
      </c>
    </row>
    <row r="151" spans="1:10" ht="52.5" customHeight="1" x14ac:dyDescent="0.25">
      <c r="A151" s="157" t="str">
        <f>IF(E151="con difetti","X",
IF(E151="non applic.","na",
IF(E151="prog. ITR","I",
IF(E151="nota","no",
IF(OR(E151="senza difetti",E151="verificare"),"","")))))</f>
        <v/>
      </c>
      <c r="B151" s="158">
        <v>2101.0100000000002</v>
      </c>
      <c r="C151" s="159" t="s">
        <v>1341</v>
      </c>
      <c r="D151" s="160" t="s">
        <v>0</v>
      </c>
      <c r="E151" s="161"/>
      <c r="F151" s="5" t="s">
        <v>2020</v>
      </c>
      <c r="G151" s="5" t="s">
        <v>2020</v>
      </c>
      <c r="H151" s="5" t="s">
        <v>2020</v>
      </c>
      <c r="I151" s="5" t="s">
        <v>2020</v>
      </c>
      <c r="J151" s="145" t="str">
        <f t="shared" si="13"/>
        <v/>
      </c>
    </row>
    <row r="152" spans="1:10" ht="72.95" customHeight="1" x14ac:dyDescent="0.25">
      <c r="A152" s="53" t="str">
        <f>IF(E152="visualizzare","X","")</f>
        <v/>
      </c>
      <c r="B152" s="54"/>
      <c r="C152" s="55" t="s">
        <v>1342</v>
      </c>
      <c r="D152" s="58"/>
      <c r="E152" s="71"/>
      <c r="F152" s="5" t="s">
        <v>2020</v>
      </c>
      <c r="G152" s="5" t="s">
        <v>2020</v>
      </c>
      <c r="H152" s="5" t="s">
        <v>2020</v>
      </c>
      <c r="I152" s="5" t="s">
        <v>2020</v>
      </c>
      <c r="J152" s="145" t="str">
        <f t="shared" si="13"/>
        <v/>
      </c>
    </row>
    <row r="153" spans="1:10" ht="52.5" customHeight="1" x14ac:dyDescent="0.25">
      <c r="A153" s="157" t="str">
        <f>IF(E153="con difetti","X",
IF(E153="non applic.","na",
IF(E153="prog. ITR","I",
IF(E153="nota","no",
IF(OR(E153="senza difetti",E153="verificare"),"","")))))</f>
        <v/>
      </c>
      <c r="B153" s="162">
        <v>2101.02</v>
      </c>
      <c r="C153" s="163" t="s">
        <v>1343</v>
      </c>
      <c r="D153" s="164" t="s">
        <v>0</v>
      </c>
      <c r="E153" s="161"/>
      <c r="F153" s="5" t="s">
        <v>2020</v>
      </c>
      <c r="G153" s="5" t="s">
        <v>2020</v>
      </c>
      <c r="H153" s="5" t="s">
        <v>2020</v>
      </c>
      <c r="I153" s="5" t="s">
        <v>2020</v>
      </c>
      <c r="J153" s="145" t="str">
        <f t="shared" si="13"/>
        <v/>
      </c>
    </row>
    <row r="154" spans="1:10" ht="29.45" customHeight="1" x14ac:dyDescent="0.25">
      <c r="A154" s="53" t="str">
        <f>IF(E154="visualizzare","X","")</f>
        <v/>
      </c>
      <c r="B154" s="54"/>
      <c r="C154" s="55" t="s">
        <v>1344</v>
      </c>
      <c r="D154" s="58"/>
      <c r="E154" s="71"/>
      <c r="F154" s="5" t="s">
        <v>2020</v>
      </c>
      <c r="G154" s="5" t="s">
        <v>2020</v>
      </c>
      <c r="H154" s="5" t="s">
        <v>2020</v>
      </c>
      <c r="I154" s="5" t="s">
        <v>2020</v>
      </c>
      <c r="J154" s="145" t="str">
        <f t="shared" si="13"/>
        <v/>
      </c>
    </row>
    <row r="155" spans="1:10" ht="60" x14ac:dyDescent="0.25">
      <c r="A155" s="53" t="str">
        <f>IF(E155="visualizzare","X","")</f>
        <v/>
      </c>
      <c r="B155" s="54"/>
      <c r="C155" s="55" t="s">
        <v>1345</v>
      </c>
      <c r="D155" s="58"/>
      <c r="E155" s="71"/>
      <c r="F155" s="5" t="s">
        <v>2020</v>
      </c>
      <c r="G155" s="5" t="s">
        <v>2020</v>
      </c>
      <c r="H155" s="5" t="s">
        <v>2020</v>
      </c>
      <c r="I155" s="5" t="s">
        <v>2020</v>
      </c>
      <c r="J155" s="145" t="str">
        <f t="shared" si="13"/>
        <v/>
      </c>
    </row>
    <row r="156" spans="1:10" ht="44.45" customHeight="1" x14ac:dyDescent="0.25">
      <c r="A156" s="157" t="str">
        <f>IF(E156="con difetti","X",
IF(E156="non applic.","na",
IF(E156="prog. ITR","I",
IF(E156="nota","no",
IF(OR(E156="senza difetti",E156="verificare"),"","")))))</f>
        <v/>
      </c>
      <c r="B156" s="162">
        <v>2101.0300000000002</v>
      </c>
      <c r="C156" s="163" t="s">
        <v>1346</v>
      </c>
      <c r="D156" s="164" t="s">
        <v>2022</v>
      </c>
      <c r="E156" s="161"/>
      <c r="F156" s="5" t="s">
        <v>2020</v>
      </c>
      <c r="G156" s="5" t="s">
        <v>2020</v>
      </c>
      <c r="H156" s="5" t="s">
        <v>2020</v>
      </c>
      <c r="I156" s="5" t="s">
        <v>2020</v>
      </c>
      <c r="J156" s="145" t="str">
        <f t="shared" si="13"/>
        <v/>
      </c>
    </row>
    <row r="157" spans="1:10" ht="58.7" customHeight="1" x14ac:dyDescent="0.25">
      <c r="A157" s="53" t="str">
        <f>IF(E157="visualizzare","X","")</f>
        <v/>
      </c>
      <c r="B157" s="54"/>
      <c r="C157" s="55" t="s">
        <v>1347</v>
      </c>
      <c r="D157" s="58"/>
      <c r="E157" s="71"/>
      <c r="F157" s="5" t="s">
        <v>2020</v>
      </c>
      <c r="G157" s="5" t="s">
        <v>2020</v>
      </c>
      <c r="H157" s="5" t="s">
        <v>2020</v>
      </c>
      <c r="I157" s="5" t="s">
        <v>2020</v>
      </c>
      <c r="J157" s="145" t="str">
        <f t="shared" si="13"/>
        <v/>
      </c>
    </row>
    <row r="158" spans="1:10" ht="45" x14ac:dyDescent="0.25">
      <c r="A158" s="53" t="str">
        <f>IF(E158="visualizzare","X","")</f>
        <v/>
      </c>
      <c r="B158" s="54"/>
      <c r="C158" s="55" t="s">
        <v>1348</v>
      </c>
      <c r="D158" s="58"/>
      <c r="E158" s="71"/>
      <c r="F158" s="5" t="s">
        <v>2020</v>
      </c>
      <c r="G158" s="5" t="s">
        <v>2020</v>
      </c>
      <c r="H158" s="5" t="s">
        <v>2020</v>
      </c>
      <c r="I158" s="5" t="s">
        <v>2020</v>
      </c>
      <c r="J158" s="145" t="str">
        <f t="shared" si="13"/>
        <v/>
      </c>
    </row>
    <row r="159" spans="1:10" ht="30" x14ac:dyDescent="0.25">
      <c r="A159" s="53" t="str">
        <f>IF(E159="visualizzare","X","")</f>
        <v/>
      </c>
      <c r="B159" s="54"/>
      <c r="C159" s="55" t="s">
        <v>1349</v>
      </c>
      <c r="D159" s="58"/>
      <c r="E159" s="71"/>
      <c r="F159" s="5" t="s">
        <v>2020</v>
      </c>
      <c r="G159" s="5" t="s">
        <v>2020</v>
      </c>
      <c r="H159" s="5" t="s">
        <v>2020</v>
      </c>
      <c r="I159" s="5" t="s">
        <v>2020</v>
      </c>
      <c r="J159" s="145" t="str">
        <f t="shared" si="13"/>
        <v/>
      </c>
    </row>
    <row r="160" spans="1:10" ht="51.95" customHeight="1" x14ac:dyDescent="0.25">
      <c r="A160" s="157" t="str">
        <f>IF(E160="con difetti","X",
IF(E160="non applic.","na",
IF(E160="prog. ITR","I",
IF(E160="nota","no",
IF(OR(E160="senza difetti",E160="verificare"),"","")))))</f>
        <v/>
      </c>
      <c r="B160" s="162">
        <v>2101.04</v>
      </c>
      <c r="C160" s="163" t="s">
        <v>1350</v>
      </c>
      <c r="D160" s="164" t="s">
        <v>1</v>
      </c>
      <c r="E160" s="161"/>
      <c r="F160" s="5" t="s">
        <v>2020</v>
      </c>
      <c r="G160" s="5" t="s">
        <v>2020</v>
      </c>
      <c r="H160" s="5" t="s">
        <v>2020</v>
      </c>
      <c r="I160" s="5" t="s">
        <v>2020</v>
      </c>
      <c r="J160" s="145" t="str">
        <f t="shared" si="13"/>
        <v/>
      </c>
    </row>
    <row r="161" spans="1:10" ht="60" x14ac:dyDescent="0.25">
      <c r="A161" s="53" t="str">
        <f>IF(E161="visualizzare","X","")</f>
        <v/>
      </c>
      <c r="B161" s="54"/>
      <c r="C161" s="55" t="s">
        <v>1351</v>
      </c>
      <c r="D161" s="58"/>
      <c r="E161" s="71"/>
      <c r="F161" s="5" t="s">
        <v>2020</v>
      </c>
      <c r="G161" s="5" t="s">
        <v>2020</v>
      </c>
      <c r="H161" s="5" t="s">
        <v>2020</v>
      </c>
      <c r="I161" s="5" t="s">
        <v>2020</v>
      </c>
      <c r="J161" s="145" t="str">
        <f t="shared" si="13"/>
        <v/>
      </c>
    </row>
    <row r="162" spans="1:10" ht="57" customHeight="1" x14ac:dyDescent="0.25">
      <c r="A162" s="157" t="str">
        <f>IF(E162="con difetti","X",
IF(E162="non applic.","na",
IF(E162="prog. ITR","I",
IF(E162="nota","no",
IF(OR(E162="senza difetti",E162="verificare"),"","")))))</f>
        <v/>
      </c>
      <c r="B162" s="162">
        <v>2101.0500000000002</v>
      </c>
      <c r="C162" s="163" t="s">
        <v>1352</v>
      </c>
      <c r="D162" s="164" t="s">
        <v>2021</v>
      </c>
      <c r="E162" s="161"/>
      <c r="F162" s="5" t="s">
        <v>2020</v>
      </c>
      <c r="G162" s="5" t="s">
        <v>2020</v>
      </c>
      <c r="H162" s="5" t="s">
        <v>2020</v>
      </c>
      <c r="I162" s="5" t="s">
        <v>2020</v>
      </c>
      <c r="J162" s="145" t="str">
        <f t="shared" si="13"/>
        <v/>
      </c>
    </row>
    <row r="163" spans="1:10" ht="60" x14ac:dyDescent="0.25">
      <c r="A163" s="53" t="str">
        <f>IF(E163="visualizzare","X","")</f>
        <v/>
      </c>
      <c r="B163" s="54"/>
      <c r="C163" s="55" t="s">
        <v>1353</v>
      </c>
      <c r="D163" s="58"/>
      <c r="E163" s="71"/>
      <c r="F163" s="5" t="s">
        <v>2020</v>
      </c>
      <c r="G163" s="5" t="s">
        <v>2020</v>
      </c>
      <c r="H163" s="5" t="s">
        <v>2020</v>
      </c>
      <c r="I163" s="5" t="s">
        <v>2020</v>
      </c>
      <c r="J163" s="145" t="str">
        <f t="shared" si="13"/>
        <v/>
      </c>
    </row>
    <row r="164" spans="1:10" ht="52.5" customHeight="1" x14ac:dyDescent="0.25">
      <c r="A164" s="157" t="str">
        <f>IF(E164="con difetti","X",
IF(E164="non applic.","na",
IF(E164="prog. ITR","I",
IF(E164="nota","no",
IF(OR(E164="senza difetti",E164="verificare"),"","")))))</f>
        <v/>
      </c>
      <c r="B164" s="162">
        <v>2101.06</v>
      </c>
      <c r="C164" s="163" t="s">
        <v>1354</v>
      </c>
      <c r="D164" s="164" t="s">
        <v>0</v>
      </c>
      <c r="E164" s="161"/>
      <c r="F164" s="5" t="s">
        <v>2020</v>
      </c>
      <c r="G164" s="5" t="s">
        <v>2020</v>
      </c>
      <c r="H164" s="5" t="s">
        <v>2020</v>
      </c>
      <c r="I164" s="5" t="s">
        <v>2020</v>
      </c>
      <c r="J164" s="145" t="str">
        <f t="shared" si="13"/>
        <v/>
      </c>
    </row>
    <row r="165" spans="1:10" ht="44.1" customHeight="1" x14ac:dyDescent="0.25">
      <c r="A165" s="53" t="str">
        <f>IF(E165="visualizzare","X","")</f>
        <v/>
      </c>
      <c r="B165" s="54"/>
      <c r="C165" s="55" t="s">
        <v>1355</v>
      </c>
      <c r="D165" s="58"/>
      <c r="E165" s="71"/>
      <c r="F165" s="5" t="s">
        <v>2020</v>
      </c>
      <c r="G165" s="5" t="s">
        <v>2020</v>
      </c>
      <c r="H165" s="5" t="s">
        <v>2020</v>
      </c>
      <c r="I165" s="5" t="s">
        <v>2020</v>
      </c>
      <c r="J165" s="145" t="str">
        <f t="shared" si="13"/>
        <v/>
      </c>
    </row>
    <row r="166" spans="1:10" ht="57" customHeight="1" x14ac:dyDescent="0.25">
      <c r="A166" s="157" t="str">
        <f>IF(E166="con difetti","X",
IF(E166="non applic.","na",
IF(E166="prog. ITR","I",
IF(E166="nota","no",
IF(OR(E166="senza difetti",E166="verificare"),"","")))))</f>
        <v/>
      </c>
      <c r="B166" s="162">
        <v>2101.0700000000002</v>
      </c>
      <c r="C166" s="163" t="s">
        <v>1356</v>
      </c>
      <c r="D166" s="164" t="s">
        <v>2021</v>
      </c>
      <c r="E166" s="161"/>
      <c r="F166" s="5" t="s">
        <v>2020</v>
      </c>
      <c r="G166" s="5" t="s">
        <v>2020</v>
      </c>
      <c r="H166" s="5" t="s">
        <v>2020</v>
      </c>
      <c r="I166" s="5" t="s">
        <v>2020</v>
      </c>
      <c r="J166" s="145" t="str">
        <f t="shared" si="13"/>
        <v/>
      </c>
    </row>
    <row r="167" spans="1:10" ht="45" x14ac:dyDescent="0.25">
      <c r="A167" s="53" t="str">
        <f>IF(E167="visualizzare","X","")</f>
        <v/>
      </c>
      <c r="B167" s="54"/>
      <c r="C167" s="55" t="s">
        <v>1357</v>
      </c>
      <c r="D167" s="58"/>
      <c r="E167" s="71"/>
      <c r="F167" s="5" t="s">
        <v>2020</v>
      </c>
      <c r="G167" s="5" t="s">
        <v>2020</v>
      </c>
      <c r="H167" s="5" t="s">
        <v>2020</v>
      </c>
      <c r="I167" s="5" t="s">
        <v>2020</v>
      </c>
      <c r="J167" s="145" t="str">
        <f t="shared" si="13"/>
        <v/>
      </c>
    </row>
    <row r="168" spans="1:10" ht="58.5" customHeight="1" x14ac:dyDescent="0.25">
      <c r="A168" s="53" t="str">
        <f>IF(E168="visualizzare","X","")</f>
        <v/>
      </c>
      <c r="B168" s="54"/>
      <c r="C168" s="55" t="s">
        <v>1358</v>
      </c>
      <c r="D168" s="58"/>
      <c r="E168" s="71"/>
      <c r="F168" s="5" t="s">
        <v>2020</v>
      </c>
      <c r="G168" s="5" t="s">
        <v>2020</v>
      </c>
      <c r="H168" s="5" t="s">
        <v>2020</v>
      </c>
      <c r="I168" s="5" t="s">
        <v>2020</v>
      </c>
      <c r="J168" s="145" t="str">
        <f t="shared" si="13"/>
        <v/>
      </c>
    </row>
    <row r="169" spans="1:10" ht="57" customHeight="1" x14ac:dyDescent="0.25">
      <c r="A169" s="157" t="str">
        <f>IF(E169="con difetti","X",
IF(E169="non applic.","na",
IF(E169="prog. ITR","I",
IF(E169="nota","no",
IF(OR(E169="senza difetti",E169="verificare"),"","")))))</f>
        <v/>
      </c>
      <c r="B169" s="162">
        <v>2101.08</v>
      </c>
      <c r="C169" s="163" t="s">
        <v>1359</v>
      </c>
      <c r="D169" s="164" t="s">
        <v>2021</v>
      </c>
      <c r="E169" s="161"/>
      <c r="F169" s="5" t="s">
        <v>2020</v>
      </c>
      <c r="G169" s="5" t="s">
        <v>2020</v>
      </c>
      <c r="H169" s="5" t="s">
        <v>2020</v>
      </c>
      <c r="I169" s="5" t="s">
        <v>2020</v>
      </c>
      <c r="J169" s="145" t="str">
        <f t="shared" si="13"/>
        <v/>
      </c>
    </row>
    <row r="170" spans="1:10" ht="105.75" thickBot="1" x14ac:dyDescent="0.3">
      <c r="A170" s="68" t="str">
        <f>IF(E170="visualizzare","X","")</f>
        <v/>
      </c>
      <c r="B170" s="57"/>
      <c r="C170" s="59" t="s">
        <v>1360</v>
      </c>
      <c r="D170" s="60"/>
      <c r="E170" s="71"/>
      <c r="F170" s="5" t="s">
        <v>2020</v>
      </c>
      <c r="G170" s="5" t="s">
        <v>2020</v>
      </c>
      <c r="H170" s="5" t="s">
        <v>2020</v>
      </c>
      <c r="I170" s="5" t="s">
        <v>2020</v>
      </c>
      <c r="J170" s="145" t="str">
        <f t="shared" si="13"/>
        <v/>
      </c>
    </row>
    <row r="171" spans="1:10" ht="15.75" thickBot="1" x14ac:dyDescent="0.3">
      <c r="A171" s="14" t="str">
        <f>IF(OR(COUNTIF(A172:A176,"X")&gt;0,J171="non applic."),"X","")</f>
        <v/>
      </c>
      <c r="B171" s="40">
        <v>2102</v>
      </c>
      <c r="C171" s="19" t="s">
        <v>1361</v>
      </c>
      <c r="D171" s="20"/>
      <c r="E171" s="42"/>
      <c r="F171" s="5" t="s">
        <v>2020</v>
      </c>
      <c r="G171" s="5" t="s">
        <v>2020</v>
      </c>
      <c r="H171" s="1"/>
      <c r="I171" s="1"/>
      <c r="J171" s="145" t="str">
        <f t="shared" ref="J171:J176" si="14">IF(OR($E$148="non applic.",$E$149="non applic.",$E$171="non applic.")=TRUE,"entfällt","")</f>
        <v/>
      </c>
    </row>
    <row r="172" spans="1:10" ht="52.5" customHeight="1" x14ac:dyDescent="0.25">
      <c r="A172" s="157" t="str">
        <f>IF(E172="con difetti","X",
IF(E172="non applic.","na",
IF(E172="prog. ITR","I",
IF(E172="nota","no",
IF(OR(E172="senza difetti",E172="verificare"),"","")))))</f>
        <v/>
      </c>
      <c r="B172" s="158">
        <v>2102.0100000000002</v>
      </c>
      <c r="C172" s="159" t="s">
        <v>1362</v>
      </c>
      <c r="D172" s="160" t="s">
        <v>0</v>
      </c>
      <c r="E172" s="161"/>
      <c r="F172" s="5" t="s">
        <v>2020</v>
      </c>
      <c r="G172" s="5" t="s">
        <v>2020</v>
      </c>
      <c r="H172" s="1"/>
      <c r="I172" s="1"/>
      <c r="J172" s="145" t="str">
        <f t="shared" si="14"/>
        <v/>
      </c>
    </row>
    <row r="173" spans="1:10" ht="29.45" customHeight="1" x14ac:dyDescent="0.25">
      <c r="A173" s="68" t="str">
        <f>IF(E173="visualizzare","X","")</f>
        <v/>
      </c>
      <c r="B173" s="54"/>
      <c r="C173" s="55" t="s">
        <v>1363</v>
      </c>
      <c r="D173" s="58"/>
      <c r="E173" s="71"/>
      <c r="F173" s="5" t="s">
        <v>2020</v>
      </c>
      <c r="G173" s="5" t="s">
        <v>2020</v>
      </c>
      <c r="H173" s="1"/>
      <c r="I173" s="1"/>
      <c r="J173" s="145" t="str">
        <f t="shared" si="14"/>
        <v/>
      </c>
    </row>
    <row r="174" spans="1:10" ht="29.45" customHeight="1" x14ac:dyDescent="0.25">
      <c r="A174" s="68" t="str">
        <f>IF(E174="visualizzare","X","")</f>
        <v/>
      </c>
      <c r="B174" s="54"/>
      <c r="C174" s="55" t="s">
        <v>1364</v>
      </c>
      <c r="D174" s="58"/>
      <c r="E174" s="71"/>
      <c r="F174" s="5" t="s">
        <v>2020</v>
      </c>
      <c r="G174" s="5" t="s">
        <v>2020</v>
      </c>
      <c r="H174" s="1"/>
      <c r="I174" s="1"/>
      <c r="J174" s="145" t="str">
        <f t="shared" si="14"/>
        <v/>
      </c>
    </row>
    <row r="175" spans="1:10" ht="52.5" customHeight="1" x14ac:dyDescent="0.25">
      <c r="A175" s="157" t="str">
        <f>IF(E175="con difetti","X",
IF(E175="non applic.","na",
IF(E175="prog. ITR","I",
IF(E175="nota","no",
IF(OR(E175="senza difetti",E175="verificare"),"","")))))</f>
        <v/>
      </c>
      <c r="B175" s="162">
        <v>2102.02</v>
      </c>
      <c r="C175" s="163" t="s">
        <v>1365</v>
      </c>
      <c r="D175" s="164" t="s">
        <v>0</v>
      </c>
      <c r="E175" s="161"/>
      <c r="F175" s="5" t="s">
        <v>2020</v>
      </c>
      <c r="G175" s="5" t="s">
        <v>2020</v>
      </c>
      <c r="H175" s="1"/>
      <c r="I175" s="1"/>
      <c r="J175" s="145" t="str">
        <f t="shared" si="14"/>
        <v/>
      </c>
    </row>
    <row r="176" spans="1:10" ht="29.45" customHeight="1" thickBot="1" x14ac:dyDescent="0.3">
      <c r="A176" s="68" t="str">
        <f>IF(E176="visualizzare","X","")</f>
        <v/>
      </c>
      <c r="B176" s="57"/>
      <c r="C176" s="59" t="s">
        <v>1366</v>
      </c>
      <c r="D176" s="60"/>
      <c r="E176" s="71"/>
      <c r="F176" s="5" t="s">
        <v>2020</v>
      </c>
      <c r="G176" s="5" t="s">
        <v>2020</v>
      </c>
      <c r="H176" s="1"/>
      <c r="I176" s="1"/>
      <c r="J176" s="145" t="str">
        <f t="shared" si="14"/>
        <v/>
      </c>
    </row>
    <row r="177" spans="1:10" ht="30.75" thickBot="1" x14ac:dyDescent="0.3">
      <c r="A177" s="14" t="str">
        <f>IF(OR(COUNTIF(A178:A187,"X")&gt;0,J177="non applic."),"X","")</f>
        <v/>
      </c>
      <c r="B177" s="40">
        <v>2103</v>
      </c>
      <c r="C177" s="19" t="s">
        <v>1367</v>
      </c>
      <c r="D177" s="21"/>
      <c r="E177" s="43"/>
      <c r="F177" s="5" t="s">
        <v>2020</v>
      </c>
      <c r="G177" s="5" t="s">
        <v>2020</v>
      </c>
      <c r="H177" s="5" t="s">
        <v>2020</v>
      </c>
      <c r="I177" s="1"/>
      <c r="J177" s="145" t="str">
        <f t="shared" ref="J177:J187" si="15">IF(OR($E$148="non applic.",$E$149="non applic.",$E$177="non applic.")=TRUE,"entfällt","")</f>
        <v/>
      </c>
    </row>
    <row r="178" spans="1:10" ht="51.95" customHeight="1" x14ac:dyDescent="0.25">
      <c r="A178" s="157" t="str">
        <f>IF(E178="con difetti","X",
IF(E178="non applic.","na",
IF(E178="prog. ITR","I",
IF(E178="nota","no",
IF(OR(E178="senza difetti",E178="verificare"),"","")))))</f>
        <v/>
      </c>
      <c r="B178" s="158">
        <v>2103.0100000000002</v>
      </c>
      <c r="C178" s="159" t="s">
        <v>1368</v>
      </c>
      <c r="D178" s="160" t="s">
        <v>1</v>
      </c>
      <c r="E178" s="161"/>
      <c r="F178" s="5" t="s">
        <v>2020</v>
      </c>
      <c r="G178" s="5" t="s">
        <v>2020</v>
      </c>
      <c r="H178" s="5" t="s">
        <v>2020</v>
      </c>
      <c r="I178" s="1"/>
      <c r="J178" s="145" t="str">
        <f t="shared" si="15"/>
        <v/>
      </c>
    </row>
    <row r="179" spans="1:10" ht="60" x14ac:dyDescent="0.25">
      <c r="A179" s="68" t="str">
        <f>IF(E179="visualizzare","X","")</f>
        <v/>
      </c>
      <c r="B179" s="54"/>
      <c r="C179" s="55" t="s">
        <v>1369</v>
      </c>
      <c r="D179" s="58"/>
      <c r="E179" s="71"/>
      <c r="F179" s="5" t="s">
        <v>2020</v>
      </c>
      <c r="G179" s="5" t="s">
        <v>2020</v>
      </c>
      <c r="H179" s="5" t="s">
        <v>2020</v>
      </c>
      <c r="I179" s="1"/>
      <c r="J179" s="145" t="str">
        <f t="shared" si="15"/>
        <v/>
      </c>
    </row>
    <row r="180" spans="1:10" ht="51.95" customHeight="1" x14ac:dyDescent="0.25">
      <c r="A180" s="157" t="str">
        <f>IF(E180="con difetti","X",
IF(E180="non applic.","na",
IF(E180="prog. ITR","I",
IF(E180="nota","no",
IF(OR(E180="senza difetti",E180="verificare"),"","")))))</f>
        <v/>
      </c>
      <c r="B180" s="162">
        <v>2103.02</v>
      </c>
      <c r="C180" s="163" t="s">
        <v>1370</v>
      </c>
      <c r="D180" s="164" t="s">
        <v>1</v>
      </c>
      <c r="E180" s="161"/>
      <c r="F180" s="5" t="s">
        <v>2020</v>
      </c>
      <c r="G180" s="5" t="s">
        <v>2020</v>
      </c>
      <c r="H180" s="5" t="s">
        <v>2020</v>
      </c>
      <c r="I180" s="1"/>
      <c r="J180" s="145" t="str">
        <f t="shared" si="15"/>
        <v/>
      </c>
    </row>
    <row r="181" spans="1:10" ht="60" x14ac:dyDescent="0.25">
      <c r="A181" s="53" t="str">
        <f>IF(E181="visualizzare","X","")</f>
        <v/>
      </c>
      <c r="B181" s="54"/>
      <c r="C181" s="55" t="s">
        <v>1371</v>
      </c>
      <c r="D181" s="58"/>
      <c r="E181" s="71"/>
      <c r="F181" s="5" t="s">
        <v>2020</v>
      </c>
      <c r="G181" s="5" t="s">
        <v>2020</v>
      </c>
      <c r="H181" s="5" t="s">
        <v>2020</v>
      </c>
      <c r="I181" s="1"/>
      <c r="J181" s="145" t="str">
        <f t="shared" si="15"/>
        <v/>
      </c>
    </row>
    <row r="182" spans="1:10" ht="51.95" customHeight="1" x14ac:dyDescent="0.25">
      <c r="A182" s="157" t="str">
        <f>IF(E182="con difetti","X",
IF(E182="non applic.","na",
IF(E182="prog. ITR","I",
IF(E182="nota","no",
IF(OR(E182="senza difetti",E182="verificare"),"","")))))</f>
        <v/>
      </c>
      <c r="B182" s="162">
        <v>2103.0300000000002</v>
      </c>
      <c r="C182" s="163" t="s">
        <v>1372</v>
      </c>
      <c r="D182" s="164" t="s">
        <v>1</v>
      </c>
      <c r="E182" s="161"/>
      <c r="F182" s="5" t="s">
        <v>2020</v>
      </c>
      <c r="G182" s="5" t="s">
        <v>2020</v>
      </c>
      <c r="H182" s="5" t="s">
        <v>2020</v>
      </c>
      <c r="I182" s="1"/>
      <c r="J182" s="145" t="str">
        <f t="shared" si="15"/>
        <v/>
      </c>
    </row>
    <row r="183" spans="1:10" ht="58.35" customHeight="1" x14ac:dyDescent="0.25">
      <c r="A183" s="53" t="str">
        <f>IF(E183="visualizzare","X","")</f>
        <v/>
      </c>
      <c r="B183" s="54"/>
      <c r="C183" s="55" t="s">
        <v>1373</v>
      </c>
      <c r="D183" s="58"/>
      <c r="E183" s="71"/>
      <c r="F183" s="5" t="s">
        <v>2020</v>
      </c>
      <c r="G183" s="5" t="s">
        <v>2020</v>
      </c>
      <c r="H183" s="5" t="s">
        <v>2020</v>
      </c>
      <c r="I183" s="1"/>
      <c r="J183" s="145" t="str">
        <f t="shared" si="15"/>
        <v/>
      </c>
    </row>
    <row r="184" spans="1:10" ht="51.95" customHeight="1" x14ac:dyDescent="0.25">
      <c r="A184" s="157" t="str">
        <f>IF(E184="con difetti","X",
IF(E184="non applic.","na",
IF(E184="prog. ITR","I",
IF(E184="nota","no",
IF(OR(E184="senza difetti",E184="verificare"),"","")))))</f>
        <v/>
      </c>
      <c r="B184" s="162">
        <v>2103.04</v>
      </c>
      <c r="C184" s="163" t="s">
        <v>1374</v>
      </c>
      <c r="D184" s="164" t="s">
        <v>1</v>
      </c>
      <c r="E184" s="161"/>
      <c r="F184" s="5" t="s">
        <v>2020</v>
      </c>
      <c r="G184" s="5" t="s">
        <v>2020</v>
      </c>
      <c r="H184" s="5" t="s">
        <v>2020</v>
      </c>
      <c r="I184" s="1"/>
      <c r="J184" s="145" t="str">
        <f t="shared" si="15"/>
        <v/>
      </c>
    </row>
    <row r="185" spans="1:10" ht="72.95" customHeight="1" x14ac:dyDescent="0.25">
      <c r="A185" s="53" t="str">
        <f>IF(E185="visualizzare","X","")</f>
        <v/>
      </c>
      <c r="B185" s="54"/>
      <c r="C185" s="55" t="s">
        <v>1375</v>
      </c>
      <c r="D185" s="58"/>
      <c r="E185" s="71"/>
      <c r="F185" s="5" t="s">
        <v>2020</v>
      </c>
      <c r="G185" s="5" t="s">
        <v>2020</v>
      </c>
      <c r="H185" s="5" t="s">
        <v>2020</v>
      </c>
      <c r="I185" s="1"/>
      <c r="J185" s="145" t="str">
        <f t="shared" si="15"/>
        <v/>
      </c>
    </row>
    <row r="186" spans="1:10" ht="51.95" customHeight="1" x14ac:dyDescent="0.25">
      <c r="A186" s="157" t="str">
        <f>IF(E186="con difetti","X",
IF(E186="non applic.","na",
IF(E186="prog. ITR","I",
IF(E186="nota","no",
IF(OR(E186="senza difetti",E186="verificare"),"","")))))</f>
        <v/>
      </c>
      <c r="B186" s="162">
        <v>2103.0500000000002</v>
      </c>
      <c r="C186" s="163" t="s">
        <v>1376</v>
      </c>
      <c r="D186" s="164" t="s">
        <v>1</v>
      </c>
      <c r="E186" s="161"/>
      <c r="F186" s="5" t="s">
        <v>2020</v>
      </c>
      <c r="G186" s="5" t="s">
        <v>2020</v>
      </c>
      <c r="H186" s="5" t="s">
        <v>2020</v>
      </c>
      <c r="I186" s="1"/>
      <c r="J186" s="145" t="str">
        <f t="shared" si="15"/>
        <v/>
      </c>
    </row>
    <row r="187" spans="1:10" ht="87.6" customHeight="1" thickBot="1" x14ac:dyDescent="0.3">
      <c r="A187" s="68" t="str">
        <f>IF(E187="visualizzare","X","")</f>
        <v/>
      </c>
      <c r="B187" s="57"/>
      <c r="C187" s="59" t="s">
        <v>1377</v>
      </c>
      <c r="D187" s="60"/>
      <c r="E187" s="71"/>
      <c r="F187" s="5" t="s">
        <v>2020</v>
      </c>
      <c r="G187" s="5" t="s">
        <v>2020</v>
      </c>
      <c r="H187" s="5" t="s">
        <v>2020</v>
      </c>
      <c r="I187" s="1"/>
      <c r="J187" s="145" t="str">
        <f t="shared" si="15"/>
        <v/>
      </c>
    </row>
    <row r="188" spans="1:10" ht="15.75" thickBot="1" x14ac:dyDescent="0.3">
      <c r="A188" s="27" t="str">
        <f>IF(OR(A189="X",A202="X",A235="X",A242="X",A267="X",J188="non applic."),"X","")</f>
        <v/>
      </c>
      <c r="B188" s="39">
        <v>2200</v>
      </c>
      <c r="C188" s="18" t="s">
        <v>1378</v>
      </c>
      <c r="D188" s="22"/>
      <c r="E188" s="41"/>
      <c r="F188" s="5" t="s">
        <v>2020</v>
      </c>
      <c r="G188" s="5" t="s">
        <v>2020</v>
      </c>
      <c r="H188" s="5" t="s">
        <v>2020</v>
      </c>
      <c r="I188" s="5" t="s">
        <v>2020</v>
      </c>
      <c r="J188" s="145" t="str">
        <f>IF(OR($E$148="non applic.",E188="non applic.")=TRUE,"entfällt","")</f>
        <v/>
      </c>
    </row>
    <row r="189" spans="1:10" ht="15.75" thickBot="1" x14ac:dyDescent="0.3">
      <c r="A189" s="14" t="str">
        <f>IF(OR(COUNTIF(A190:A201,"X")&gt;0,J189="non applic."),"X","")</f>
        <v/>
      </c>
      <c r="B189" s="40">
        <v>2201</v>
      </c>
      <c r="C189" s="19" t="s">
        <v>1379</v>
      </c>
      <c r="D189" s="20"/>
      <c r="E189" s="42"/>
      <c r="F189" s="5" t="s">
        <v>2020</v>
      </c>
      <c r="G189" s="5" t="s">
        <v>2020</v>
      </c>
      <c r="H189" s="5" t="s">
        <v>2020</v>
      </c>
      <c r="I189" s="5" t="s">
        <v>2020</v>
      </c>
      <c r="J189" s="145" t="str">
        <f t="shared" ref="J189:J201" si="16">IF(OR($E$148="non applic.",$E$188="non applic.",$E$189="non applic.")=TRUE,"entfällt","")</f>
        <v/>
      </c>
    </row>
    <row r="190" spans="1:10" ht="44.45" customHeight="1" x14ac:dyDescent="0.25">
      <c r="A190" s="157" t="str">
        <f>IF(E190="con difetti","X",
IF(E190="non applic.","na",
IF(E190="prog. ITR","I",
IF(E190="nota","no",
IF(OR(E190="senza difetti",E190="verificare"),"","")))))</f>
        <v/>
      </c>
      <c r="B190" s="158">
        <v>2201.0100000000002</v>
      </c>
      <c r="C190" s="159" t="s">
        <v>1380</v>
      </c>
      <c r="D190" s="160" t="s">
        <v>2022</v>
      </c>
      <c r="E190" s="161"/>
      <c r="F190" s="5" t="s">
        <v>2020</v>
      </c>
      <c r="G190" s="5" t="s">
        <v>2020</v>
      </c>
      <c r="H190" s="5" t="s">
        <v>2020</v>
      </c>
      <c r="I190" s="5" t="s">
        <v>2020</v>
      </c>
      <c r="J190" s="145" t="str">
        <f t="shared" si="16"/>
        <v/>
      </c>
    </row>
    <row r="191" spans="1:10" ht="43.7" customHeight="1" x14ac:dyDescent="0.25">
      <c r="A191" s="68" t="str">
        <f>IF(E191="visualizzare","X","")</f>
        <v/>
      </c>
      <c r="B191" s="54"/>
      <c r="C191" s="55" t="s">
        <v>1381</v>
      </c>
      <c r="D191" s="58"/>
      <c r="E191" s="71"/>
      <c r="F191" s="5" t="s">
        <v>2020</v>
      </c>
      <c r="G191" s="5" t="s">
        <v>2020</v>
      </c>
      <c r="H191" s="5" t="s">
        <v>2020</v>
      </c>
      <c r="I191" s="5" t="s">
        <v>2020</v>
      </c>
      <c r="J191" s="145" t="str">
        <f t="shared" si="16"/>
        <v/>
      </c>
    </row>
    <row r="192" spans="1:10" ht="52.5" customHeight="1" x14ac:dyDescent="0.25">
      <c r="A192" s="157" t="str">
        <f>IF(E192="con difetti","X",
IF(E192="non applic.","na",
IF(E192="prog. ITR","I",
IF(E192="nota","no",
IF(OR(E192="senza difetti",E192="verificare"),"","")))))</f>
        <v/>
      </c>
      <c r="B192" s="162">
        <v>2201.02</v>
      </c>
      <c r="C192" s="163" t="s">
        <v>1382</v>
      </c>
      <c r="D192" s="164" t="s">
        <v>0</v>
      </c>
      <c r="E192" s="161"/>
      <c r="F192" s="5" t="s">
        <v>2020</v>
      </c>
      <c r="G192" s="5" t="s">
        <v>2020</v>
      </c>
      <c r="H192" s="5" t="s">
        <v>2020</v>
      </c>
      <c r="I192" s="5" t="s">
        <v>2020</v>
      </c>
      <c r="J192" s="145" t="str">
        <f t="shared" si="16"/>
        <v/>
      </c>
    </row>
    <row r="193" spans="1:10" ht="72.95" customHeight="1" x14ac:dyDescent="0.25">
      <c r="A193" s="68" t="str">
        <f>IF(E193="visualizzare","X","")</f>
        <v/>
      </c>
      <c r="B193" s="54"/>
      <c r="C193" s="55" t="s">
        <v>1383</v>
      </c>
      <c r="D193" s="58"/>
      <c r="E193" s="71"/>
      <c r="F193" s="5" t="s">
        <v>2020</v>
      </c>
      <c r="G193" s="5" t="s">
        <v>2020</v>
      </c>
      <c r="H193" s="5" t="s">
        <v>2020</v>
      </c>
      <c r="I193" s="5" t="s">
        <v>2020</v>
      </c>
      <c r="J193" s="145" t="str">
        <f t="shared" si="16"/>
        <v/>
      </c>
    </row>
    <row r="194" spans="1:10" ht="57" customHeight="1" x14ac:dyDescent="0.25">
      <c r="A194" s="157" t="str">
        <f>IF(E194="con difetti","X",
IF(E194="non applic.","na",
IF(E194="prog. ITR","I",
IF(E194="nota","no",
IF(OR(E194="senza difetti",E194="verificare"),"","")))))</f>
        <v/>
      </c>
      <c r="B194" s="162">
        <v>2201.0300000000002</v>
      </c>
      <c r="C194" s="163" t="s">
        <v>1384</v>
      </c>
      <c r="D194" s="164" t="s">
        <v>2021</v>
      </c>
      <c r="E194" s="161"/>
      <c r="F194" s="5" t="s">
        <v>2020</v>
      </c>
      <c r="G194" s="5" t="s">
        <v>2020</v>
      </c>
      <c r="H194" s="5" t="s">
        <v>2020</v>
      </c>
      <c r="I194" s="5" t="s">
        <v>2020</v>
      </c>
      <c r="J194" s="145" t="str">
        <f t="shared" si="16"/>
        <v/>
      </c>
    </row>
    <row r="195" spans="1:10" ht="75" x14ac:dyDescent="0.25">
      <c r="A195" s="68" t="str">
        <f>IF(E195="visualizzare","X","")</f>
        <v/>
      </c>
      <c r="B195" s="54"/>
      <c r="C195" s="55" t="s">
        <v>1385</v>
      </c>
      <c r="D195" s="58"/>
      <c r="E195" s="71"/>
      <c r="F195" s="5" t="s">
        <v>2020</v>
      </c>
      <c r="G195" s="5" t="s">
        <v>2020</v>
      </c>
      <c r="H195" s="5" t="s">
        <v>2020</v>
      </c>
      <c r="I195" s="5" t="s">
        <v>2020</v>
      </c>
      <c r="J195" s="145" t="str">
        <f t="shared" si="16"/>
        <v/>
      </c>
    </row>
    <row r="196" spans="1:10" ht="52.5" customHeight="1" x14ac:dyDescent="0.25">
      <c r="A196" s="157" t="str">
        <f>IF(E196="con difetti","X",
IF(E196="non applic.","na",
IF(E196="prog. ITR","I",
IF(E196="nota","no",
IF(OR(E196="senza difetti",E196="verificare"),"","")))))</f>
        <v/>
      </c>
      <c r="B196" s="162">
        <v>2201.04</v>
      </c>
      <c r="C196" s="163" t="s">
        <v>1386</v>
      </c>
      <c r="D196" s="164" t="s">
        <v>0</v>
      </c>
      <c r="E196" s="161"/>
      <c r="F196" s="5" t="s">
        <v>2020</v>
      </c>
      <c r="G196" s="5" t="s">
        <v>2020</v>
      </c>
      <c r="H196" s="5" t="s">
        <v>2020</v>
      </c>
      <c r="I196" s="5" t="s">
        <v>2020</v>
      </c>
      <c r="J196" s="145" t="str">
        <f t="shared" si="16"/>
        <v/>
      </c>
    </row>
    <row r="197" spans="1:10" ht="30" x14ac:dyDescent="0.25">
      <c r="A197" s="68" t="str">
        <f>IF(E197="visualizzare","X","")</f>
        <v/>
      </c>
      <c r="B197" s="54"/>
      <c r="C197" s="69" t="s">
        <v>1387</v>
      </c>
      <c r="D197" s="58"/>
      <c r="E197" s="71"/>
      <c r="F197" s="5" t="s">
        <v>2020</v>
      </c>
      <c r="G197" s="5" t="s">
        <v>2020</v>
      </c>
      <c r="H197" s="5" t="s">
        <v>2020</v>
      </c>
      <c r="I197" s="5" t="s">
        <v>2020</v>
      </c>
      <c r="J197" s="145" t="str">
        <f t="shared" si="16"/>
        <v/>
      </c>
    </row>
    <row r="198" spans="1:10" ht="57" customHeight="1" x14ac:dyDescent="0.25">
      <c r="A198" s="157" t="str">
        <f>IF(E198="con difetti","X",
IF(E198="non applic.","na",
IF(E198="prog. ITR","I",
IF(E198="nota","no",
IF(OR(E198="senza difetti",E198="verificare"),"","")))))</f>
        <v/>
      </c>
      <c r="B198" s="162">
        <v>2201.0500000000002</v>
      </c>
      <c r="C198" s="163" t="s">
        <v>1388</v>
      </c>
      <c r="D198" s="164" t="s">
        <v>2021</v>
      </c>
      <c r="E198" s="161"/>
      <c r="F198" s="5" t="s">
        <v>2020</v>
      </c>
      <c r="G198" s="1"/>
      <c r="H198" s="126"/>
      <c r="I198" s="1"/>
      <c r="J198" s="145" t="str">
        <f t="shared" si="16"/>
        <v/>
      </c>
    </row>
    <row r="199" spans="1:10" ht="15" customHeight="1" x14ac:dyDescent="0.25">
      <c r="A199" s="68" t="str">
        <f>IF(E199="visualizzare","X","")</f>
        <v/>
      </c>
      <c r="B199" s="54"/>
      <c r="C199" s="55" t="s">
        <v>1389</v>
      </c>
      <c r="D199" s="58"/>
      <c r="E199" s="71"/>
      <c r="F199" s="5" t="s">
        <v>2020</v>
      </c>
      <c r="G199" s="1"/>
      <c r="H199" s="126"/>
      <c r="I199" s="1"/>
      <c r="J199" s="145" t="str">
        <f t="shared" si="16"/>
        <v/>
      </c>
    </row>
    <row r="200" spans="1:10" ht="57" customHeight="1" x14ac:dyDescent="0.25">
      <c r="A200" s="157" t="str">
        <f>IF(E200="con difetti","X",
IF(E200="non applic.","na",
IF(E200="prog. ITR","I",
IF(E200="nota","no",
IF(OR(E200="senza difetti",E200="verificare"),"","")))))</f>
        <v/>
      </c>
      <c r="B200" s="162">
        <v>2201.06</v>
      </c>
      <c r="C200" s="163" t="s">
        <v>1390</v>
      </c>
      <c r="D200" s="164" t="s">
        <v>2021</v>
      </c>
      <c r="E200" s="161"/>
      <c r="F200" s="5" t="s">
        <v>2020</v>
      </c>
      <c r="G200" s="5" t="s">
        <v>2020</v>
      </c>
      <c r="H200" s="5" t="s">
        <v>2020</v>
      </c>
      <c r="I200" s="5" t="s">
        <v>2020</v>
      </c>
      <c r="J200" s="145" t="str">
        <f t="shared" si="16"/>
        <v/>
      </c>
    </row>
    <row r="201" spans="1:10" ht="44.1" customHeight="1" thickBot="1" x14ac:dyDescent="0.3">
      <c r="A201" s="68" t="str">
        <f>IF(E201="visualizzare","X","")</f>
        <v/>
      </c>
      <c r="B201" s="57"/>
      <c r="C201" s="59" t="s">
        <v>1391</v>
      </c>
      <c r="D201" s="60"/>
      <c r="E201" s="71"/>
      <c r="F201" s="5" t="s">
        <v>2020</v>
      </c>
      <c r="G201" s="5" t="s">
        <v>2020</v>
      </c>
      <c r="H201" s="5" t="s">
        <v>2020</v>
      </c>
      <c r="I201" s="5" t="s">
        <v>2020</v>
      </c>
      <c r="J201" s="145" t="str">
        <f t="shared" si="16"/>
        <v/>
      </c>
    </row>
    <row r="202" spans="1:10" ht="15.75" thickBot="1" x14ac:dyDescent="0.3">
      <c r="A202" s="14" t="str">
        <f>IF(OR(COUNTIF(A203:A234,"X")&gt;0,J202="non applic."),"X","")</f>
        <v/>
      </c>
      <c r="B202" s="40">
        <v>2202</v>
      </c>
      <c r="C202" s="19" t="s">
        <v>1392</v>
      </c>
      <c r="D202" s="20"/>
      <c r="E202" s="42"/>
      <c r="F202" s="5" t="s">
        <v>2020</v>
      </c>
      <c r="G202" s="5" t="s">
        <v>2020</v>
      </c>
      <c r="H202" s="5" t="s">
        <v>2020</v>
      </c>
      <c r="I202" s="5" t="s">
        <v>2020</v>
      </c>
      <c r="J202" s="145" t="str">
        <f t="shared" ref="J202:J234" si="17">IF(OR($E$148="non applic.",$E$188="non applic.",$E$202="non applic.")=TRUE,"entfällt","")</f>
        <v/>
      </c>
    </row>
    <row r="203" spans="1:10" ht="57" customHeight="1" x14ac:dyDescent="0.25">
      <c r="A203" s="157" t="str">
        <f>IF(E203="con difetti","X",
IF(E203="non applic.","na",
IF(E203="prog. ITR","I",
IF(E203="nota","no",
IF(OR(E203="senza difetti",E203="verificare"),"","")))))</f>
        <v/>
      </c>
      <c r="B203" s="158">
        <v>2202.0100000000002</v>
      </c>
      <c r="C203" s="159" t="s">
        <v>1393</v>
      </c>
      <c r="D203" s="160" t="s">
        <v>2021</v>
      </c>
      <c r="E203" s="161"/>
      <c r="F203" s="5" t="s">
        <v>2020</v>
      </c>
      <c r="G203" s="5" t="s">
        <v>2020</v>
      </c>
      <c r="H203" s="5" t="s">
        <v>2020</v>
      </c>
      <c r="I203" s="5" t="s">
        <v>2020</v>
      </c>
      <c r="J203" s="145" t="str">
        <f t="shared" si="17"/>
        <v/>
      </c>
    </row>
    <row r="204" spans="1:10" ht="15" customHeight="1" x14ac:dyDescent="0.25">
      <c r="A204" s="68" t="str">
        <f t="shared" ref="A204:A209" si="18">IF(E204="visualizzare","X","")</f>
        <v/>
      </c>
      <c r="B204" s="54"/>
      <c r="C204" s="55" t="s">
        <v>1394</v>
      </c>
      <c r="D204" s="58"/>
      <c r="E204" s="71"/>
      <c r="F204" s="5" t="s">
        <v>2020</v>
      </c>
      <c r="G204" s="5" t="s">
        <v>2020</v>
      </c>
      <c r="H204" s="5" t="s">
        <v>2020</v>
      </c>
      <c r="I204" s="5" t="s">
        <v>2020</v>
      </c>
      <c r="J204" s="145" t="str">
        <f t="shared" si="17"/>
        <v/>
      </c>
    </row>
    <row r="205" spans="1:10" ht="30" x14ac:dyDescent="0.25">
      <c r="A205" s="68" t="str">
        <f t="shared" si="18"/>
        <v/>
      </c>
      <c r="B205" s="54"/>
      <c r="C205" s="55" t="s">
        <v>1395</v>
      </c>
      <c r="D205" s="58"/>
      <c r="E205" s="71"/>
      <c r="F205" s="5" t="s">
        <v>2020</v>
      </c>
      <c r="G205" s="5" t="s">
        <v>2020</v>
      </c>
      <c r="H205" s="5" t="s">
        <v>2020</v>
      </c>
      <c r="I205" s="5" t="s">
        <v>2020</v>
      </c>
      <c r="J205" s="145" t="str">
        <f t="shared" si="17"/>
        <v/>
      </c>
    </row>
    <row r="206" spans="1:10" ht="44.1" customHeight="1" x14ac:dyDescent="0.25">
      <c r="A206" s="68" t="str">
        <f t="shared" si="18"/>
        <v/>
      </c>
      <c r="B206" s="54"/>
      <c r="C206" s="55" t="s">
        <v>1396</v>
      </c>
      <c r="D206" s="58"/>
      <c r="E206" s="71"/>
      <c r="F206" s="5" t="s">
        <v>2020</v>
      </c>
      <c r="G206" s="5" t="s">
        <v>2020</v>
      </c>
      <c r="H206" s="5" t="s">
        <v>2020</v>
      </c>
      <c r="I206" s="5" t="s">
        <v>2020</v>
      </c>
      <c r="J206" s="145" t="str">
        <f t="shared" si="17"/>
        <v/>
      </c>
    </row>
    <row r="207" spans="1:10" ht="30" x14ac:dyDescent="0.25">
      <c r="A207" s="68" t="str">
        <f t="shared" si="18"/>
        <v/>
      </c>
      <c r="B207" s="54"/>
      <c r="C207" s="55" t="s">
        <v>1397</v>
      </c>
      <c r="D207" s="58"/>
      <c r="E207" s="71"/>
      <c r="F207" s="5" t="s">
        <v>2020</v>
      </c>
      <c r="G207" s="5" t="s">
        <v>2020</v>
      </c>
      <c r="H207" s="5" t="s">
        <v>2020</v>
      </c>
      <c r="I207" s="5" t="s">
        <v>2020</v>
      </c>
      <c r="J207" s="145" t="str">
        <f t="shared" si="17"/>
        <v/>
      </c>
    </row>
    <row r="208" spans="1:10" ht="29.45" customHeight="1" x14ac:dyDescent="0.25">
      <c r="A208" s="68" t="str">
        <f t="shared" si="18"/>
        <v/>
      </c>
      <c r="B208" s="54"/>
      <c r="C208" s="55" t="s">
        <v>1398</v>
      </c>
      <c r="D208" s="58"/>
      <c r="E208" s="71"/>
      <c r="F208" s="5" t="s">
        <v>2020</v>
      </c>
      <c r="G208" s="5" t="s">
        <v>2020</v>
      </c>
      <c r="H208" s="5" t="s">
        <v>2020</v>
      </c>
      <c r="I208" s="5" t="s">
        <v>2020</v>
      </c>
      <c r="J208" s="145" t="str">
        <f t="shared" si="17"/>
        <v/>
      </c>
    </row>
    <row r="209" spans="1:10" ht="29.45" customHeight="1" x14ac:dyDescent="0.25">
      <c r="A209" s="68" t="str">
        <f t="shared" si="18"/>
        <v/>
      </c>
      <c r="B209" s="54"/>
      <c r="C209" s="55" t="s">
        <v>1399</v>
      </c>
      <c r="D209" s="58"/>
      <c r="E209" s="71"/>
      <c r="F209" s="5" t="s">
        <v>2020</v>
      </c>
      <c r="G209" s="5" t="s">
        <v>2020</v>
      </c>
      <c r="H209" s="5" t="s">
        <v>2020</v>
      </c>
      <c r="I209" s="5" t="s">
        <v>2020</v>
      </c>
      <c r="J209" s="145" t="str">
        <f t="shared" si="17"/>
        <v/>
      </c>
    </row>
    <row r="210" spans="1:10" ht="57" customHeight="1" x14ac:dyDescent="0.25">
      <c r="A210" s="157" t="str">
        <f>IF(E210="con difetti","X",
IF(E210="non applic.","na",
IF(E210="prog. ITR","I",
IF(E210="nota","no",
IF(OR(E210="senza difetti",E210="verificare"),"","")))))</f>
        <v/>
      </c>
      <c r="B210" s="162">
        <v>2202.02</v>
      </c>
      <c r="C210" s="163" t="s">
        <v>1400</v>
      </c>
      <c r="D210" s="164" t="s">
        <v>2021</v>
      </c>
      <c r="E210" s="161"/>
      <c r="F210" s="5" t="s">
        <v>2020</v>
      </c>
      <c r="G210" s="5" t="s">
        <v>2020</v>
      </c>
      <c r="H210" s="5" t="s">
        <v>2020</v>
      </c>
      <c r="I210" s="5" t="s">
        <v>2020</v>
      </c>
      <c r="J210" s="145" t="str">
        <f t="shared" si="17"/>
        <v/>
      </c>
    </row>
    <row r="211" spans="1:10" ht="29.45" customHeight="1" x14ac:dyDescent="0.25">
      <c r="A211" s="68" t="str">
        <f>IF(E211="visualizzare","X","")</f>
        <v/>
      </c>
      <c r="B211" s="54"/>
      <c r="C211" s="55" t="s">
        <v>1401</v>
      </c>
      <c r="D211" s="58"/>
      <c r="E211" s="71"/>
      <c r="F211" s="5" t="s">
        <v>2020</v>
      </c>
      <c r="G211" s="5" t="s">
        <v>2020</v>
      </c>
      <c r="H211" s="5" t="s">
        <v>2020</v>
      </c>
      <c r="I211" s="5" t="s">
        <v>2020</v>
      </c>
      <c r="J211" s="145" t="str">
        <f t="shared" si="17"/>
        <v/>
      </c>
    </row>
    <row r="212" spans="1:10" ht="30" x14ac:dyDescent="0.25">
      <c r="A212" s="68" t="str">
        <f>IF(E212="visualizzare","X","")</f>
        <v/>
      </c>
      <c r="B212" s="54"/>
      <c r="C212" s="55" t="s">
        <v>1402</v>
      </c>
      <c r="D212" s="58"/>
      <c r="E212" s="71"/>
      <c r="F212" s="5" t="s">
        <v>2020</v>
      </c>
      <c r="G212" s="5" t="s">
        <v>2020</v>
      </c>
      <c r="H212" s="5" t="s">
        <v>2020</v>
      </c>
      <c r="I212" s="5" t="s">
        <v>2020</v>
      </c>
      <c r="J212" s="145" t="str">
        <f t="shared" si="17"/>
        <v/>
      </c>
    </row>
    <row r="213" spans="1:10" ht="29.45" customHeight="1" x14ac:dyDescent="0.25">
      <c r="A213" s="68" t="str">
        <f>IF(E213="visualizzare","X","")</f>
        <v/>
      </c>
      <c r="B213" s="54"/>
      <c r="C213" s="55" t="s">
        <v>1403</v>
      </c>
      <c r="D213" s="58"/>
      <c r="E213" s="71"/>
      <c r="F213" s="5" t="s">
        <v>2020</v>
      </c>
      <c r="G213" s="5" t="s">
        <v>2020</v>
      </c>
      <c r="H213" s="5" t="s">
        <v>2020</v>
      </c>
      <c r="I213" s="5" t="s">
        <v>2020</v>
      </c>
      <c r="J213" s="145" t="str">
        <f t="shared" si="17"/>
        <v/>
      </c>
    </row>
    <row r="214" spans="1:10" ht="57" customHeight="1" x14ac:dyDescent="0.25">
      <c r="A214" s="157" t="str">
        <f>IF(E214="con difetti","X",
IF(E214="non applic.","na",
IF(E214="prog. ITR","I",
IF(E214="nota","no",
IF(OR(E214="senza difetti",E214="verificare"),"","")))))</f>
        <v/>
      </c>
      <c r="B214" s="162">
        <v>2202.0300000000002</v>
      </c>
      <c r="C214" s="163" t="s">
        <v>1404</v>
      </c>
      <c r="D214" s="164" t="s">
        <v>2021</v>
      </c>
      <c r="E214" s="161"/>
      <c r="F214" s="5" t="s">
        <v>2020</v>
      </c>
      <c r="G214" s="5" t="s">
        <v>2020</v>
      </c>
      <c r="H214" s="5" t="s">
        <v>2020</v>
      </c>
      <c r="I214" s="5" t="s">
        <v>2020</v>
      </c>
      <c r="J214" s="145" t="str">
        <f t="shared" si="17"/>
        <v/>
      </c>
    </row>
    <row r="215" spans="1:10" ht="43.7" customHeight="1" x14ac:dyDescent="0.25">
      <c r="A215" s="68" t="str">
        <f>IF(E215="visualizzare","X","")</f>
        <v/>
      </c>
      <c r="B215" s="54"/>
      <c r="C215" s="55" t="s">
        <v>1405</v>
      </c>
      <c r="D215" s="58"/>
      <c r="E215" s="71"/>
      <c r="F215" s="5" t="s">
        <v>2020</v>
      </c>
      <c r="G215" s="5" t="s">
        <v>2020</v>
      </c>
      <c r="H215" s="5" t="s">
        <v>2020</v>
      </c>
      <c r="I215" s="5" t="s">
        <v>2020</v>
      </c>
      <c r="J215" s="145" t="str">
        <f t="shared" si="17"/>
        <v/>
      </c>
    </row>
    <row r="216" spans="1:10" ht="51.95" customHeight="1" x14ac:dyDescent="0.25">
      <c r="A216" s="157" t="str">
        <f>IF(E216="con difetti","X",
IF(E216="non applic.","na",
IF(E216="prog. ITR","I",
IF(E216="nota","no",
IF(OR(E216="senza difetti",E216="verificare"),"","")))))</f>
        <v/>
      </c>
      <c r="B216" s="162">
        <v>2202.04</v>
      </c>
      <c r="C216" s="163" t="s">
        <v>1406</v>
      </c>
      <c r="D216" s="164" t="s">
        <v>1</v>
      </c>
      <c r="E216" s="161"/>
      <c r="F216" s="5" t="s">
        <v>2020</v>
      </c>
      <c r="G216" s="5" t="s">
        <v>2020</v>
      </c>
      <c r="H216" s="5" t="s">
        <v>2020</v>
      </c>
      <c r="I216" s="5" t="s">
        <v>2020</v>
      </c>
      <c r="J216" s="145" t="str">
        <f t="shared" si="17"/>
        <v/>
      </c>
    </row>
    <row r="217" spans="1:10" ht="60" x14ac:dyDescent="0.25">
      <c r="A217" s="68" t="str">
        <f>IF(E217="visualizzare","X","")</f>
        <v/>
      </c>
      <c r="B217" s="54"/>
      <c r="C217" s="55" t="s">
        <v>1407</v>
      </c>
      <c r="D217" s="58"/>
      <c r="E217" s="71"/>
      <c r="F217" s="5" t="s">
        <v>2020</v>
      </c>
      <c r="G217" s="5" t="s">
        <v>2020</v>
      </c>
      <c r="H217" s="5" t="s">
        <v>2020</v>
      </c>
      <c r="I217" s="5" t="s">
        <v>2020</v>
      </c>
      <c r="J217" s="145" t="str">
        <f t="shared" si="17"/>
        <v/>
      </c>
    </row>
    <row r="218" spans="1:10" ht="70.7" customHeight="1" x14ac:dyDescent="0.25">
      <c r="A218" s="68" t="str">
        <f>IF(E218="visualizzare","X","")</f>
        <v/>
      </c>
      <c r="B218" s="54"/>
      <c r="C218" s="55" t="s">
        <v>1408</v>
      </c>
      <c r="D218" s="58"/>
      <c r="E218" s="71"/>
      <c r="F218" s="5" t="s">
        <v>2020</v>
      </c>
      <c r="G218" s="5" t="s">
        <v>2020</v>
      </c>
      <c r="H218" s="5" t="s">
        <v>2020</v>
      </c>
      <c r="I218" s="5" t="s">
        <v>2020</v>
      </c>
      <c r="J218" s="145" t="str">
        <f t="shared" si="17"/>
        <v/>
      </c>
    </row>
    <row r="219" spans="1:10" ht="57" customHeight="1" x14ac:dyDescent="0.25">
      <c r="A219" s="157" t="str">
        <f>IF(E219="con difetti","X",
IF(E219="non applic.","na",
IF(E219="prog. ITR","I",
IF(E219="nota","no",
IF(OR(E219="senza difetti",E219="verificare"),"","")))))</f>
        <v/>
      </c>
      <c r="B219" s="162">
        <v>2202.0500000000002</v>
      </c>
      <c r="C219" s="163" t="s">
        <v>1409</v>
      </c>
      <c r="D219" s="164" t="s">
        <v>2021</v>
      </c>
      <c r="E219" s="161"/>
      <c r="F219" s="5" t="s">
        <v>2020</v>
      </c>
      <c r="G219" s="5" t="s">
        <v>2020</v>
      </c>
      <c r="H219" s="5" t="s">
        <v>2020</v>
      </c>
      <c r="I219" s="5" t="s">
        <v>2020</v>
      </c>
      <c r="J219" s="145" t="str">
        <f t="shared" si="17"/>
        <v/>
      </c>
    </row>
    <row r="220" spans="1:10" ht="44.1" customHeight="1" x14ac:dyDescent="0.25">
      <c r="A220" s="68" t="str">
        <f>IF(E220="visualizzare","X","")</f>
        <v/>
      </c>
      <c r="B220" s="54"/>
      <c r="C220" s="55" t="s">
        <v>1410</v>
      </c>
      <c r="D220" s="58"/>
      <c r="E220" s="71"/>
      <c r="F220" s="5" t="s">
        <v>2020</v>
      </c>
      <c r="G220" s="5" t="s">
        <v>2020</v>
      </c>
      <c r="H220" s="5" t="s">
        <v>2020</v>
      </c>
      <c r="I220" s="5" t="s">
        <v>2020</v>
      </c>
      <c r="J220" s="145" t="str">
        <f t="shared" si="17"/>
        <v/>
      </c>
    </row>
    <row r="221" spans="1:10" ht="57" customHeight="1" x14ac:dyDescent="0.25">
      <c r="A221" s="157" t="str">
        <f>IF(E221="con difetti","X",
IF(E221="non applic.","na",
IF(E221="prog. ITR","I",
IF(E221="nota","no",
IF(OR(E221="senza difetti",E221="verificare"),"","")))))</f>
        <v/>
      </c>
      <c r="B221" s="162">
        <v>2202.06</v>
      </c>
      <c r="C221" s="163" t="s">
        <v>1411</v>
      </c>
      <c r="D221" s="164" t="s">
        <v>2021</v>
      </c>
      <c r="E221" s="161"/>
      <c r="F221" s="5" t="s">
        <v>2020</v>
      </c>
      <c r="G221" s="5" t="s">
        <v>2020</v>
      </c>
      <c r="H221" s="5" t="s">
        <v>2020</v>
      </c>
      <c r="I221" s="5" t="s">
        <v>2020</v>
      </c>
      <c r="J221" s="145" t="str">
        <f t="shared" si="17"/>
        <v/>
      </c>
    </row>
    <row r="222" spans="1:10" ht="29.45" customHeight="1" x14ac:dyDescent="0.25">
      <c r="A222" s="68" t="str">
        <f>IF(E222="visualizzare","X","")</f>
        <v/>
      </c>
      <c r="B222" s="54"/>
      <c r="C222" s="55" t="s">
        <v>2019</v>
      </c>
      <c r="D222" s="58"/>
      <c r="E222" s="71"/>
      <c r="F222" s="5" t="s">
        <v>2020</v>
      </c>
      <c r="G222" s="5" t="s">
        <v>2020</v>
      </c>
      <c r="H222" s="5" t="s">
        <v>2020</v>
      </c>
      <c r="I222" s="5" t="s">
        <v>2020</v>
      </c>
      <c r="J222" s="145" t="str">
        <f t="shared" si="17"/>
        <v/>
      </c>
    </row>
    <row r="223" spans="1:10" ht="57" customHeight="1" x14ac:dyDescent="0.25">
      <c r="A223" s="157" t="str">
        <f>IF(E223="con difetti","X",
IF(E223="non applic.","na",
IF(E223="prog. ITR","I",
IF(E223="nota","no",
IF(OR(E223="senza difetti",E223="verificare"),"","")))))</f>
        <v/>
      </c>
      <c r="B223" s="162">
        <v>2202.0700000000002</v>
      </c>
      <c r="C223" s="163" t="s">
        <v>1412</v>
      </c>
      <c r="D223" s="164" t="s">
        <v>2021</v>
      </c>
      <c r="E223" s="161"/>
      <c r="F223" s="5" t="s">
        <v>2020</v>
      </c>
      <c r="G223" s="5" t="s">
        <v>2020</v>
      </c>
      <c r="H223" s="5" t="s">
        <v>2020</v>
      </c>
      <c r="I223" s="5" t="s">
        <v>2020</v>
      </c>
      <c r="J223" s="145" t="str">
        <f t="shared" si="17"/>
        <v/>
      </c>
    </row>
    <row r="224" spans="1:10" ht="44.1" customHeight="1" x14ac:dyDescent="0.25">
      <c r="A224" s="68" t="str">
        <f>IF(E224="visualizzare","X","")</f>
        <v/>
      </c>
      <c r="B224" s="54"/>
      <c r="C224" s="55" t="s">
        <v>1413</v>
      </c>
      <c r="D224" s="58"/>
      <c r="E224" s="71"/>
      <c r="F224" s="5" t="s">
        <v>2020</v>
      </c>
      <c r="G224" s="5" t="s">
        <v>2020</v>
      </c>
      <c r="H224" s="5" t="s">
        <v>2020</v>
      </c>
      <c r="I224" s="5" t="s">
        <v>2020</v>
      </c>
      <c r="J224" s="145" t="str">
        <f t="shared" si="17"/>
        <v/>
      </c>
    </row>
    <row r="225" spans="1:10" ht="30" x14ac:dyDescent="0.25">
      <c r="A225" s="68" t="str">
        <f>IF(E225="visualizzare","X","")</f>
        <v/>
      </c>
      <c r="B225" s="54"/>
      <c r="C225" s="55" t="s">
        <v>1414</v>
      </c>
      <c r="D225" s="58"/>
      <c r="E225" s="71"/>
      <c r="F225" s="5" t="s">
        <v>2020</v>
      </c>
      <c r="G225" s="5" t="s">
        <v>2020</v>
      </c>
      <c r="H225" s="5" t="s">
        <v>2020</v>
      </c>
      <c r="I225" s="5" t="s">
        <v>2020</v>
      </c>
      <c r="J225" s="145" t="str">
        <f t="shared" si="17"/>
        <v/>
      </c>
    </row>
    <row r="226" spans="1:10" ht="57" customHeight="1" x14ac:dyDescent="0.25">
      <c r="A226" s="157" t="str">
        <f>IF(E226="con difetti","X",
IF(E226="non applic.","na",
IF(E226="prog. ITR","I",
IF(E226="nota","no",
IF(OR(E226="senza difetti",E226="verificare"),"","")))))</f>
        <v/>
      </c>
      <c r="B226" s="162">
        <v>2202.08</v>
      </c>
      <c r="C226" s="163" t="s">
        <v>1415</v>
      </c>
      <c r="D226" s="164" t="s">
        <v>2021</v>
      </c>
      <c r="E226" s="161"/>
      <c r="F226" s="5" t="s">
        <v>2020</v>
      </c>
      <c r="G226" s="5" t="s">
        <v>2020</v>
      </c>
      <c r="H226" s="5" t="s">
        <v>2020</v>
      </c>
      <c r="I226" s="5" t="s">
        <v>2020</v>
      </c>
      <c r="J226" s="145" t="str">
        <f t="shared" si="17"/>
        <v/>
      </c>
    </row>
    <row r="227" spans="1:10" ht="44.1" customHeight="1" x14ac:dyDescent="0.25">
      <c r="A227" s="68" t="str">
        <f>IF(E227="visualizzare","X","")</f>
        <v/>
      </c>
      <c r="B227" s="54"/>
      <c r="C227" s="55" t="s">
        <v>1416</v>
      </c>
      <c r="D227" s="58"/>
      <c r="E227" s="71"/>
      <c r="F227" s="5" t="s">
        <v>2020</v>
      </c>
      <c r="G227" s="5" t="s">
        <v>2020</v>
      </c>
      <c r="H227" s="5" t="s">
        <v>2020</v>
      </c>
      <c r="I227" s="5" t="s">
        <v>2020</v>
      </c>
      <c r="J227" s="145" t="str">
        <f t="shared" si="17"/>
        <v/>
      </c>
    </row>
    <row r="228" spans="1:10" ht="29.45" customHeight="1" x14ac:dyDescent="0.25">
      <c r="A228" s="68" t="str">
        <f>IF(E228="visualizzare","X","")</f>
        <v/>
      </c>
      <c r="B228" s="54"/>
      <c r="C228" s="55" t="s">
        <v>1150</v>
      </c>
      <c r="D228" s="58"/>
      <c r="E228" s="71"/>
      <c r="F228" s="5" t="s">
        <v>2020</v>
      </c>
      <c r="G228" s="5" t="s">
        <v>2020</v>
      </c>
      <c r="H228" s="5" t="s">
        <v>2020</v>
      </c>
      <c r="I228" s="5" t="s">
        <v>2020</v>
      </c>
      <c r="J228" s="145" t="str">
        <f t="shared" si="17"/>
        <v/>
      </c>
    </row>
    <row r="229" spans="1:10" ht="57" customHeight="1" x14ac:dyDescent="0.25">
      <c r="A229" s="157" t="str">
        <f>IF(E229="con difetti","X",
IF(E229="non applic.","na",
IF(E229="prog. ITR","I",
IF(E229="nota","no",
IF(OR(E229="senza difetti",E229="verificare"),"","")))))</f>
        <v/>
      </c>
      <c r="B229" s="162">
        <v>2202.09</v>
      </c>
      <c r="C229" s="163" t="s">
        <v>1417</v>
      </c>
      <c r="D229" s="164" t="s">
        <v>2021</v>
      </c>
      <c r="E229" s="161"/>
      <c r="F229" s="5" t="s">
        <v>2020</v>
      </c>
      <c r="G229" s="5" t="s">
        <v>2020</v>
      </c>
      <c r="H229" s="5" t="s">
        <v>2020</v>
      </c>
      <c r="I229" s="5" t="s">
        <v>2020</v>
      </c>
      <c r="J229" s="145" t="str">
        <f t="shared" si="17"/>
        <v/>
      </c>
    </row>
    <row r="230" spans="1:10" ht="15" customHeight="1" x14ac:dyDescent="0.25">
      <c r="A230" s="68" t="str">
        <f>IF(E230="visualizzare","X","")</f>
        <v/>
      </c>
      <c r="B230" s="54"/>
      <c r="C230" s="55" t="s">
        <v>1418</v>
      </c>
      <c r="D230" s="58"/>
      <c r="E230" s="71"/>
      <c r="F230" s="5" t="s">
        <v>2020</v>
      </c>
      <c r="G230" s="5" t="s">
        <v>2020</v>
      </c>
      <c r="H230" s="5" t="s">
        <v>2020</v>
      </c>
      <c r="I230" s="5" t="s">
        <v>2020</v>
      </c>
      <c r="J230" s="145" t="str">
        <f t="shared" si="17"/>
        <v/>
      </c>
    </row>
    <row r="231" spans="1:10" ht="57" customHeight="1" x14ac:dyDescent="0.25">
      <c r="A231" s="157" t="str">
        <f>IF(E231="con difetti","X",
IF(E231="non applic.","na",
IF(E231="prog. ITR","I",
IF(E231="nota","no",
IF(OR(E231="senza difetti",E231="verificare"),"","")))))</f>
        <v/>
      </c>
      <c r="B231" s="162">
        <v>2202.1</v>
      </c>
      <c r="C231" s="163" t="s">
        <v>1419</v>
      </c>
      <c r="D231" s="164" t="s">
        <v>2021</v>
      </c>
      <c r="E231" s="161"/>
      <c r="F231" s="5" t="s">
        <v>2020</v>
      </c>
      <c r="G231" s="5" t="s">
        <v>2020</v>
      </c>
      <c r="H231" s="5" t="s">
        <v>2020</v>
      </c>
      <c r="I231" s="5" t="s">
        <v>2020</v>
      </c>
      <c r="J231" s="145" t="str">
        <f t="shared" si="17"/>
        <v/>
      </c>
    </row>
    <row r="232" spans="1:10" ht="29.45" customHeight="1" x14ac:dyDescent="0.25">
      <c r="A232" s="68" t="str">
        <f>IF(E232="visualizzare","X","")</f>
        <v/>
      </c>
      <c r="B232" s="54"/>
      <c r="C232" s="55" t="s">
        <v>1420</v>
      </c>
      <c r="D232" s="58"/>
      <c r="E232" s="71"/>
      <c r="F232" s="5" t="s">
        <v>2020</v>
      </c>
      <c r="G232" s="5" t="s">
        <v>2020</v>
      </c>
      <c r="H232" s="5" t="s">
        <v>2020</v>
      </c>
      <c r="I232" s="5" t="s">
        <v>2020</v>
      </c>
      <c r="J232" s="145" t="str">
        <f t="shared" si="17"/>
        <v/>
      </c>
    </row>
    <row r="233" spans="1:10" ht="57" customHeight="1" x14ac:dyDescent="0.25">
      <c r="A233" s="157" t="str">
        <f>IF(E233="con difetti","X",
IF(E233="non applic.","na",
IF(E233="prog. ITR","I",
IF(E233="nota","no",
IF(OR(E233="senza difetti",E233="verificare"),"","")))))</f>
        <v/>
      </c>
      <c r="B233" s="162">
        <v>2202.11</v>
      </c>
      <c r="C233" s="163" t="s">
        <v>1421</v>
      </c>
      <c r="D233" s="164" t="s">
        <v>2021</v>
      </c>
      <c r="E233" s="161"/>
      <c r="F233" s="5" t="s">
        <v>2020</v>
      </c>
      <c r="G233" s="5" t="s">
        <v>2020</v>
      </c>
      <c r="H233" s="5" t="s">
        <v>2020</v>
      </c>
      <c r="I233" s="5" t="s">
        <v>2020</v>
      </c>
      <c r="J233" s="145" t="str">
        <f t="shared" si="17"/>
        <v/>
      </c>
    </row>
    <row r="234" spans="1:10" ht="29.45" customHeight="1" thickBot="1" x14ac:dyDescent="0.3">
      <c r="A234" s="68" t="str">
        <f>IF(E234="visualizzare","X","")</f>
        <v/>
      </c>
      <c r="B234" s="57"/>
      <c r="C234" s="59" t="s">
        <v>1422</v>
      </c>
      <c r="D234" s="60"/>
      <c r="E234" s="71"/>
      <c r="F234" s="5" t="s">
        <v>2020</v>
      </c>
      <c r="G234" s="5" t="s">
        <v>2020</v>
      </c>
      <c r="H234" s="5" t="s">
        <v>2020</v>
      </c>
      <c r="I234" s="5" t="s">
        <v>2020</v>
      </c>
      <c r="J234" s="145" t="str">
        <f t="shared" si="17"/>
        <v/>
      </c>
    </row>
    <row r="235" spans="1:10" ht="15.75" thickBot="1" x14ac:dyDescent="0.3">
      <c r="A235" s="14" t="str">
        <f>IF(OR(COUNTIF(A236:A241,"X")&gt;0,J235="non applic."),"X","")</f>
        <v/>
      </c>
      <c r="B235" s="40">
        <v>2203</v>
      </c>
      <c r="C235" s="19" t="s">
        <v>1423</v>
      </c>
      <c r="D235" s="20"/>
      <c r="E235" s="42"/>
      <c r="F235" s="5" t="s">
        <v>2020</v>
      </c>
      <c r="G235" s="5" t="s">
        <v>2020</v>
      </c>
      <c r="H235" s="5" t="s">
        <v>2020</v>
      </c>
      <c r="I235" s="5" t="s">
        <v>2020</v>
      </c>
      <c r="J235" s="145" t="str">
        <f t="shared" ref="J235:J241" si="19">IF(OR($E$148="non applic.",$E$188="non applic.",$E$235="non applic.")=TRUE,"entfällt","")</f>
        <v/>
      </c>
    </row>
    <row r="236" spans="1:10" ht="57" customHeight="1" x14ac:dyDescent="0.25">
      <c r="A236" s="157" t="str">
        <f>IF(E236="con difetti","X",
IF(E236="non applic.","na",
IF(E236="prog. ITR","I",
IF(E236="nota","no",
IF(OR(E236="senza difetti",E236="verificare"),"","")))))</f>
        <v/>
      </c>
      <c r="B236" s="158">
        <v>2203.0100000000002</v>
      </c>
      <c r="C236" s="159" t="s">
        <v>1424</v>
      </c>
      <c r="D236" s="160" t="s">
        <v>2021</v>
      </c>
      <c r="E236" s="161"/>
      <c r="F236" s="5" t="s">
        <v>2020</v>
      </c>
      <c r="G236" s="5" t="s">
        <v>2020</v>
      </c>
      <c r="H236" s="5" t="s">
        <v>2020</v>
      </c>
      <c r="I236" s="5" t="s">
        <v>2020</v>
      </c>
      <c r="J236" s="145" t="str">
        <f t="shared" si="19"/>
        <v/>
      </c>
    </row>
    <row r="237" spans="1:10" ht="60" x14ac:dyDescent="0.25">
      <c r="A237" s="68" t="str">
        <f>IF(E237="visualizzare","X","")</f>
        <v/>
      </c>
      <c r="B237" s="54"/>
      <c r="C237" s="55" t="s">
        <v>1425</v>
      </c>
      <c r="D237" s="58"/>
      <c r="E237" s="71"/>
      <c r="F237" s="5" t="s">
        <v>2020</v>
      </c>
      <c r="G237" s="5" t="s">
        <v>2020</v>
      </c>
      <c r="H237" s="5" t="s">
        <v>2020</v>
      </c>
      <c r="I237" s="5" t="s">
        <v>2020</v>
      </c>
      <c r="J237" s="145" t="str">
        <f t="shared" si="19"/>
        <v/>
      </c>
    </row>
    <row r="238" spans="1:10" ht="29.45" customHeight="1" x14ac:dyDescent="0.25">
      <c r="A238" s="68" t="str">
        <f>IF(E238="visualizzare","X","")</f>
        <v/>
      </c>
      <c r="B238" s="54"/>
      <c r="C238" s="55" t="s">
        <v>1150</v>
      </c>
      <c r="D238" s="58"/>
      <c r="E238" s="71"/>
      <c r="F238" s="5" t="s">
        <v>2020</v>
      </c>
      <c r="G238" s="5" t="s">
        <v>2020</v>
      </c>
      <c r="H238" s="5" t="s">
        <v>2020</v>
      </c>
      <c r="I238" s="5" t="s">
        <v>2020</v>
      </c>
      <c r="J238" s="145" t="str">
        <f t="shared" si="19"/>
        <v/>
      </c>
    </row>
    <row r="239" spans="1:10" ht="57" customHeight="1" x14ac:dyDescent="0.25">
      <c r="A239" s="157" t="str">
        <f>IF(E239="con difetti","X",
IF(E239="non applic.","na",
IF(E239="prog. ITR","I",
IF(E239="nota","no",
IF(OR(E239="senza difetti",E239="verificare"),"","")))))</f>
        <v/>
      </c>
      <c r="B239" s="162">
        <v>2203.02</v>
      </c>
      <c r="C239" s="163" t="s">
        <v>1426</v>
      </c>
      <c r="D239" s="164" t="s">
        <v>2021</v>
      </c>
      <c r="E239" s="161"/>
      <c r="F239" s="5" t="s">
        <v>2020</v>
      </c>
      <c r="G239" s="5" t="s">
        <v>2020</v>
      </c>
      <c r="H239" s="5" t="s">
        <v>2020</v>
      </c>
      <c r="I239" s="1"/>
      <c r="J239" s="145" t="str">
        <f t="shared" si="19"/>
        <v/>
      </c>
    </row>
    <row r="240" spans="1:10" ht="42" customHeight="1" x14ac:dyDescent="0.25">
      <c r="A240" s="68" t="str">
        <f>IF(E240="visualizzare","X","")</f>
        <v/>
      </c>
      <c r="B240" s="54"/>
      <c r="C240" s="55" t="s">
        <v>1427</v>
      </c>
      <c r="D240" s="58"/>
      <c r="E240" s="71"/>
      <c r="F240" s="5" t="s">
        <v>2020</v>
      </c>
      <c r="G240" s="5" t="s">
        <v>2020</v>
      </c>
      <c r="H240" s="5" t="s">
        <v>2020</v>
      </c>
      <c r="I240" s="1"/>
      <c r="J240" s="145" t="str">
        <f t="shared" si="19"/>
        <v/>
      </c>
    </row>
    <row r="241" spans="1:10" ht="29.45" customHeight="1" thickBot="1" x14ac:dyDescent="0.3">
      <c r="A241" s="68" t="str">
        <f>IF(E241="visualizzare","X","")</f>
        <v/>
      </c>
      <c r="B241" s="57"/>
      <c r="C241" s="59" t="s">
        <v>1150</v>
      </c>
      <c r="D241" s="60"/>
      <c r="E241" s="71"/>
      <c r="F241" s="5" t="s">
        <v>2020</v>
      </c>
      <c r="G241" s="5" t="s">
        <v>2020</v>
      </c>
      <c r="H241" s="5" t="s">
        <v>2020</v>
      </c>
      <c r="I241" s="1"/>
      <c r="J241" s="145" t="str">
        <f t="shared" si="19"/>
        <v/>
      </c>
    </row>
    <row r="242" spans="1:10" ht="15.75" thickBot="1" x14ac:dyDescent="0.3">
      <c r="A242" s="14" t="str">
        <f>IF(OR(COUNTIF(A243:A266,"X")&gt;0,J242="non applic."),"X","")</f>
        <v/>
      </c>
      <c r="B242" s="40">
        <v>2204</v>
      </c>
      <c r="C242" s="19" t="s">
        <v>1428</v>
      </c>
      <c r="D242" s="20"/>
      <c r="E242" s="42"/>
      <c r="F242" s="5" t="s">
        <v>2020</v>
      </c>
      <c r="G242" s="5" t="s">
        <v>2020</v>
      </c>
      <c r="H242" s="5" t="s">
        <v>2020</v>
      </c>
      <c r="I242" s="5" t="s">
        <v>2020</v>
      </c>
      <c r="J242" s="145" t="str">
        <f t="shared" ref="J242:J266" si="20">IF(OR($E$148="non applic.",$E$188="non applic.",$E$242="non applic.")=TRUE,"entfällt","")</f>
        <v/>
      </c>
    </row>
    <row r="243" spans="1:10" ht="57" customHeight="1" x14ac:dyDescent="0.25">
      <c r="A243" s="157" t="str">
        <f>IF(E243="con difetti","X",
IF(E243="non applic.","na",
IF(E243="prog. ITR","I",
IF(E243="nota","no",
IF(OR(E243="senza difetti",E243="verificare"),"","")))))</f>
        <v/>
      </c>
      <c r="B243" s="158">
        <v>2204.0100000000002</v>
      </c>
      <c r="C243" s="159" t="s">
        <v>1429</v>
      </c>
      <c r="D243" s="160" t="s">
        <v>2021</v>
      </c>
      <c r="E243" s="161"/>
      <c r="F243" s="5" t="s">
        <v>2020</v>
      </c>
      <c r="G243" s="5" t="s">
        <v>2020</v>
      </c>
      <c r="H243" s="5" t="s">
        <v>2020</v>
      </c>
      <c r="I243" s="5" t="s">
        <v>2020</v>
      </c>
      <c r="J243" s="145" t="str">
        <f t="shared" si="20"/>
        <v/>
      </c>
    </row>
    <row r="244" spans="1:10" ht="30" x14ac:dyDescent="0.25">
      <c r="A244" s="68" t="str">
        <f>IF(E244="visualizzare","X","")</f>
        <v/>
      </c>
      <c r="B244" s="54"/>
      <c r="C244" s="55" t="s">
        <v>1430</v>
      </c>
      <c r="D244" s="58"/>
      <c r="E244" s="71"/>
      <c r="F244" s="5" t="s">
        <v>2020</v>
      </c>
      <c r="G244" s="5" t="s">
        <v>2020</v>
      </c>
      <c r="H244" s="5" t="s">
        <v>2020</v>
      </c>
      <c r="I244" s="5" t="s">
        <v>2020</v>
      </c>
      <c r="J244" s="145" t="str">
        <f t="shared" si="20"/>
        <v/>
      </c>
    </row>
    <row r="245" spans="1:10" ht="57" customHeight="1" x14ac:dyDescent="0.25">
      <c r="A245" s="157" t="str">
        <f>IF(E245="con difetti","X",
IF(E245="non applic.","na",
IF(E245="prog. ITR","I",
IF(E245="nota","no",
IF(OR(E245="senza difetti",E245="verificare"),"","")))))</f>
        <v/>
      </c>
      <c r="B245" s="162">
        <v>2204.02</v>
      </c>
      <c r="C245" s="163" t="s">
        <v>1431</v>
      </c>
      <c r="D245" s="164" t="s">
        <v>2021</v>
      </c>
      <c r="E245" s="161"/>
      <c r="F245" s="5" t="s">
        <v>2020</v>
      </c>
      <c r="G245" s="5" t="s">
        <v>2020</v>
      </c>
      <c r="H245" s="5" t="s">
        <v>2020</v>
      </c>
      <c r="I245" s="5" t="s">
        <v>2020</v>
      </c>
      <c r="J245" s="145" t="str">
        <f t="shared" si="20"/>
        <v/>
      </c>
    </row>
    <row r="246" spans="1:10" ht="30" x14ac:dyDescent="0.25">
      <c r="A246" s="68" t="str">
        <f>IF(E246="visualizzare","X","")</f>
        <v/>
      </c>
      <c r="B246" s="54"/>
      <c r="C246" s="55" t="s">
        <v>1430</v>
      </c>
      <c r="D246" s="58"/>
      <c r="E246" s="71"/>
      <c r="F246" s="5" t="s">
        <v>2020</v>
      </c>
      <c r="G246" s="5" t="s">
        <v>2020</v>
      </c>
      <c r="H246" s="5" t="s">
        <v>2020</v>
      </c>
      <c r="I246" s="5" t="s">
        <v>2020</v>
      </c>
      <c r="J246" s="145" t="str">
        <f t="shared" si="20"/>
        <v/>
      </c>
    </row>
    <row r="247" spans="1:10" ht="51.95" customHeight="1" x14ac:dyDescent="0.25">
      <c r="A247" s="157" t="str">
        <f>IF(E247="con difetti","X",
IF(E247="non applic.","na",
IF(E247="prog. ITR","I",
IF(E247="nota","no",
IF(OR(E247="senza difetti",E247="verificare"),"","")))))</f>
        <v/>
      </c>
      <c r="B247" s="162">
        <v>2204.0300000000002</v>
      </c>
      <c r="C247" s="163" t="s">
        <v>1406</v>
      </c>
      <c r="D247" s="164" t="s">
        <v>1</v>
      </c>
      <c r="E247" s="161"/>
      <c r="F247" s="5" t="s">
        <v>2020</v>
      </c>
      <c r="G247" s="5" t="s">
        <v>2020</v>
      </c>
      <c r="H247" s="5" t="s">
        <v>2020</v>
      </c>
      <c r="I247" s="5" t="s">
        <v>2020</v>
      </c>
      <c r="J247" s="145" t="str">
        <f t="shared" si="20"/>
        <v/>
      </c>
    </row>
    <row r="248" spans="1:10" ht="44.1" customHeight="1" x14ac:dyDescent="0.25">
      <c r="A248" s="68" t="str">
        <f>IF(E248="visualizzare","X","")</f>
        <v/>
      </c>
      <c r="B248" s="54"/>
      <c r="C248" s="55" t="s">
        <v>1432</v>
      </c>
      <c r="D248" s="58"/>
      <c r="E248" s="71"/>
      <c r="F248" s="5" t="s">
        <v>2020</v>
      </c>
      <c r="G248" s="5" t="s">
        <v>2020</v>
      </c>
      <c r="H248" s="5" t="s">
        <v>2020</v>
      </c>
      <c r="I248" s="5" t="s">
        <v>2020</v>
      </c>
      <c r="J248" s="145" t="str">
        <f t="shared" si="20"/>
        <v/>
      </c>
    </row>
    <row r="249" spans="1:10" ht="57" customHeight="1" x14ac:dyDescent="0.25">
      <c r="A249" s="157" t="str">
        <f>IF(E249="con difetti","X",
IF(E249="non applic.","na",
IF(E249="prog. ITR","I",
IF(E249="nota","no",
IF(OR(E249="senza difetti",E249="verificare"),"","")))))</f>
        <v/>
      </c>
      <c r="B249" s="162">
        <v>2204.04</v>
      </c>
      <c r="C249" s="163" t="s">
        <v>1433</v>
      </c>
      <c r="D249" s="164" t="s">
        <v>2021</v>
      </c>
      <c r="E249" s="161"/>
      <c r="F249" s="5" t="s">
        <v>2020</v>
      </c>
      <c r="G249" s="5" t="s">
        <v>2020</v>
      </c>
      <c r="H249" s="5" t="s">
        <v>2020</v>
      </c>
      <c r="I249" s="5" t="s">
        <v>2020</v>
      </c>
      <c r="J249" s="145" t="str">
        <f t="shared" si="20"/>
        <v/>
      </c>
    </row>
    <row r="250" spans="1:10" ht="41.45" customHeight="1" x14ac:dyDescent="0.25">
      <c r="A250" s="68" t="str">
        <f>IF(E250="visualizzare","X","")</f>
        <v/>
      </c>
      <c r="B250" s="54"/>
      <c r="C250" s="55" t="s">
        <v>1434</v>
      </c>
      <c r="D250" s="58"/>
      <c r="E250" s="71"/>
      <c r="F250" s="5" t="s">
        <v>2020</v>
      </c>
      <c r="G250" s="5" t="s">
        <v>2020</v>
      </c>
      <c r="H250" s="5" t="s">
        <v>2020</v>
      </c>
      <c r="I250" s="5" t="s">
        <v>2020</v>
      </c>
      <c r="J250" s="145" t="str">
        <f t="shared" si="20"/>
        <v/>
      </c>
    </row>
    <row r="251" spans="1:10" ht="29.45" customHeight="1" x14ac:dyDescent="0.25">
      <c r="A251" s="68" t="str">
        <f>IF(E251="visualizzare","X","")</f>
        <v/>
      </c>
      <c r="B251" s="54"/>
      <c r="C251" s="55" t="s">
        <v>1435</v>
      </c>
      <c r="D251" s="58"/>
      <c r="E251" s="71"/>
      <c r="F251" s="5" t="s">
        <v>2020</v>
      </c>
      <c r="G251" s="5" t="s">
        <v>2020</v>
      </c>
      <c r="H251" s="5" t="s">
        <v>2020</v>
      </c>
      <c r="I251" s="5" t="s">
        <v>2020</v>
      </c>
      <c r="J251" s="145" t="str">
        <f t="shared" si="20"/>
        <v/>
      </c>
    </row>
    <row r="252" spans="1:10" ht="57" customHeight="1" x14ac:dyDescent="0.25">
      <c r="A252" s="157" t="str">
        <f>IF(E252="con difetti","X",
IF(E252="non applic.","na",
IF(E252="prog. ITR","I",
IF(E252="nota","no",
IF(OR(E252="senza difetti",E252="verificare"),"","")))))</f>
        <v/>
      </c>
      <c r="B252" s="162">
        <v>2204.0500000000002</v>
      </c>
      <c r="C252" s="163" t="s">
        <v>1436</v>
      </c>
      <c r="D252" s="164" t="s">
        <v>2021</v>
      </c>
      <c r="E252" s="161"/>
      <c r="F252" s="5" t="s">
        <v>2020</v>
      </c>
      <c r="G252" s="5" t="s">
        <v>2020</v>
      </c>
      <c r="H252" s="5" t="s">
        <v>2020</v>
      </c>
      <c r="I252" s="5" t="s">
        <v>2020</v>
      </c>
      <c r="J252" s="145" t="str">
        <f t="shared" si="20"/>
        <v/>
      </c>
    </row>
    <row r="253" spans="1:10" ht="29.45" customHeight="1" x14ac:dyDescent="0.25">
      <c r="A253" s="68" t="str">
        <f>IF(E253="visualizzare","X","")</f>
        <v/>
      </c>
      <c r="B253" s="54"/>
      <c r="C253" s="55" t="s">
        <v>1437</v>
      </c>
      <c r="D253" s="58"/>
      <c r="E253" s="71"/>
      <c r="F253" s="5" t="s">
        <v>2020</v>
      </c>
      <c r="G253" s="5" t="s">
        <v>2020</v>
      </c>
      <c r="H253" s="5" t="s">
        <v>2020</v>
      </c>
      <c r="I253" s="5" t="s">
        <v>2020</v>
      </c>
      <c r="J253" s="145" t="str">
        <f t="shared" si="20"/>
        <v/>
      </c>
    </row>
    <row r="254" spans="1:10" ht="29.45" customHeight="1" x14ac:dyDescent="0.25">
      <c r="A254" s="68" t="str">
        <f>IF(E254="visualizzare","X","")</f>
        <v/>
      </c>
      <c r="B254" s="54"/>
      <c r="C254" s="55" t="s">
        <v>1438</v>
      </c>
      <c r="D254" s="58"/>
      <c r="E254" s="71"/>
      <c r="F254" s="5" t="s">
        <v>2020</v>
      </c>
      <c r="G254" s="5" t="s">
        <v>2020</v>
      </c>
      <c r="H254" s="5" t="s">
        <v>2020</v>
      </c>
      <c r="I254" s="5" t="s">
        <v>2020</v>
      </c>
      <c r="J254" s="145" t="str">
        <f t="shared" si="20"/>
        <v/>
      </c>
    </row>
    <row r="255" spans="1:10" ht="57" customHeight="1" x14ac:dyDescent="0.25">
      <c r="A255" s="157" t="str">
        <f>IF(E255="con difetti","X",
IF(E255="non applic.","na",
IF(E255="prog. ITR","I",
IF(E255="nota","no",
IF(OR(E255="senza difetti",E255="verificare"),"","")))))</f>
        <v/>
      </c>
      <c r="B255" s="162">
        <v>2204.06</v>
      </c>
      <c r="C255" s="163" t="s">
        <v>1439</v>
      </c>
      <c r="D255" s="164" t="s">
        <v>2021</v>
      </c>
      <c r="E255" s="161"/>
      <c r="F255" s="5" t="s">
        <v>2020</v>
      </c>
      <c r="G255" s="5" t="s">
        <v>2020</v>
      </c>
      <c r="H255" s="5" t="s">
        <v>2020</v>
      </c>
      <c r="I255" s="5" t="s">
        <v>2020</v>
      </c>
      <c r="J255" s="145" t="str">
        <f t="shared" si="20"/>
        <v/>
      </c>
    </row>
    <row r="256" spans="1:10" ht="29.45" customHeight="1" x14ac:dyDescent="0.25">
      <c r="A256" s="68" t="str">
        <f>IF(E256="visualizzare","X","")</f>
        <v/>
      </c>
      <c r="B256" s="54"/>
      <c r="C256" s="55" t="s">
        <v>1150</v>
      </c>
      <c r="D256" s="58"/>
      <c r="E256" s="71"/>
      <c r="F256" s="5" t="s">
        <v>2020</v>
      </c>
      <c r="G256" s="5" t="s">
        <v>2020</v>
      </c>
      <c r="H256" s="5" t="s">
        <v>2020</v>
      </c>
      <c r="I256" s="5" t="s">
        <v>2020</v>
      </c>
      <c r="J256" s="145" t="str">
        <f t="shared" si="20"/>
        <v/>
      </c>
    </row>
    <row r="257" spans="1:10" ht="51.95" customHeight="1" x14ac:dyDescent="0.25">
      <c r="A257" s="157" t="str">
        <f>IF(E257="con difetti","X",
IF(E257="non applic.","na",
IF(E257="prog. ITR","I",
IF(E257="nota","no",
IF(OR(E257="senza difetti",E257="verificare"),"","")))))</f>
        <v/>
      </c>
      <c r="B257" s="162">
        <v>2204.0700000000002</v>
      </c>
      <c r="C257" s="163" t="s">
        <v>1440</v>
      </c>
      <c r="D257" s="164" t="s">
        <v>1</v>
      </c>
      <c r="E257" s="161"/>
      <c r="F257" s="5" t="s">
        <v>2020</v>
      </c>
      <c r="G257" s="5" t="s">
        <v>2020</v>
      </c>
      <c r="H257" s="5" t="s">
        <v>2020</v>
      </c>
      <c r="I257" s="5" t="s">
        <v>2020</v>
      </c>
      <c r="J257" s="145" t="str">
        <f t="shared" si="20"/>
        <v/>
      </c>
    </row>
    <row r="258" spans="1:10" ht="44.1" customHeight="1" x14ac:dyDescent="0.25">
      <c r="A258" s="68" t="str">
        <f>IF(E258="visualizzare","X","")</f>
        <v/>
      </c>
      <c r="B258" s="54"/>
      <c r="C258" s="55" t="s">
        <v>1441</v>
      </c>
      <c r="D258" s="58"/>
      <c r="E258" s="71"/>
      <c r="F258" s="5" t="s">
        <v>2020</v>
      </c>
      <c r="G258" s="5" t="s">
        <v>2020</v>
      </c>
      <c r="H258" s="5" t="s">
        <v>2020</v>
      </c>
      <c r="I258" s="5" t="s">
        <v>2020</v>
      </c>
      <c r="J258" s="145" t="str">
        <f t="shared" si="20"/>
        <v/>
      </c>
    </row>
    <row r="259" spans="1:10" ht="51.95" customHeight="1" x14ac:dyDescent="0.25">
      <c r="A259" s="157" t="str">
        <f>IF(E259="con difetti","X",
IF(E259="non applic.","na",
IF(E259="prog. ITR","I",
IF(E259="nota","no",
IF(OR(E259="senza difetti",E259="verificare"),"","")))))</f>
        <v/>
      </c>
      <c r="B259" s="162">
        <v>2204.08</v>
      </c>
      <c r="C259" s="163" t="s">
        <v>1442</v>
      </c>
      <c r="D259" s="164" t="s">
        <v>1</v>
      </c>
      <c r="E259" s="161"/>
      <c r="F259" s="5" t="s">
        <v>2020</v>
      </c>
      <c r="G259" s="5" t="s">
        <v>2020</v>
      </c>
      <c r="H259" s="5" t="s">
        <v>2020</v>
      </c>
      <c r="I259" s="5" t="s">
        <v>2020</v>
      </c>
      <c r="J259" s="145" t="str">
        <f t="shared" si="20"/>
        <v/>
      </c>
    </row>
    <row r="260" spans="1:10" ht="44.1" customHeight="1" x14ac:dyDescent="0.25">
      <c r="A260" s="68" t="str">
        <f>IF(E260="visualizzare","X","")</f>
        <v/>
      </c>
      <c r="B260" s="54"/>
      <c r="C260" s="55" t="s">
        <v>1441</v>
      </c>
      <c r="D260" s="58"/>
      <c r="E260" s="71"/>
      <c r="F260" s="5" t="s">
        <v>2020</v>
      </c>
      <c r="G260" s="5" t="s">
        <v>2020</v>
      </c>
      <c r="H260" s="5" t="s">
        <v>2020</v>
      </c>
      <c r="I260" s="5" t="s">
        <v>2020</v>
      </c>
      <c r="J260" s="145" t="str">
        <f t="shared" si="20"/>
        <v/>
      </c>
    </row>
    <row r="261" spans="1:10" ht="51.95" customHeight="1" x14ac:dyDescent="0.25">
      <c r="A261" s="157" t="str">
        <f>IF(E261="con difetti","X",
IF(E261="non applic.","na",
IF(E261="prog. ITR","I",
IF(E261="nota","no",
IF(OR(E261="senza difetti",E261="verificare"),"","")))))</f>
        <v/>
      </c>
      <c r="B261" s="162">
        <v>2204.09</v>
      </c>
      <c r="C261" s="163" t="s">
        <v>1443</v>
      </c>
      <c r="D261" s="164" t="s">
        <v>1</v>
      </c>
      <c r="E261" s="161"/>
      <c r="F261" s="5" t="s">
        <v>2020</v>
      </c>
      <c r="G261" s="5" t="s">
        <v>2020</v>
      </c>
      <c r="H261" s="5" t="s">
        <v>2020</v>
      </c>
      <c r="I261" s="5" t="s">
        <v>2020</v>
      </c>
      <c r="J261" s="145" t="str">
        <f t="shared" si="20"/>
        <v/>
      </c>
    </row>
    <row r="262" spans="1:10" ht="44.1" customHeight="1" x14ac:dyDescent="0.25">
      <c r="A262" s="68" t="str">
        <f>IF(E262="visualizzare","X","")</f>
        <v/>
      </c>
      <c r="B262" s="54"/>
      <c r="C262" s="55" t="s">
        <v>1444</v>
      </c>
      <c r="D262" s="58"/>
      <c r="E262" s="71"/>
      <c r="F262" s="5" t="s">
        <v>2020</v>
      </c>
      <c r="G262" s="5" t="s">
        <v>2020</v>
      </c>
      <c r="H262" s="5" t="s">
        <v>2020</v>
      </c>
      <c r="I262" s="5" t="s">
        <v>2020</v>
      </c>
      <c r="J262" s="145" t="str">
        <f t="shared" si="20"/>
        <v/>
      </c>
    </row>
    <row r="263" spans="1:10" ht="30" x14ac:dyDescent="0.25">
      <c r="A263" s="68" t="str">
        <f>IF(E263="visualizzare","X","")</f>
        <v/>
      </c>
      <c r="B263" s="54"/>
      <c r="C263" s="55" t="s">
        <v>1445</v>
      </c>
      <c r="D263" s="58"/>
      <c r="E263" s="71"/>
      <c r="F263" s="5" t="s">
        <v>2020</v>
      </c>
      <c r="G263" s="5" t="s">
        <v>2020</v>
      </c>
      <c r="H263" s="5" t="s">
        <v>2020</v>
      </c>
      <c r="I263" s="5" t="s">
        <v>2020</v>
      </c>
      <c r="J263" s="145" t="str">
        <f t="shared" si="20"/>
        <v/>
      </c>
    </row>
    <row r="264" spans="1:10" ht="57" customHeight="1" x14ac:dyDescent="0.25">
      <c r="A264" s="157" t="str">
        <f>IF(E264="con difetti","X",
IF(E264="non applic.","na",
IF(E264="prog. ITR","I",
IF(E264="nota","no",
IF(OR(E264="senza difetti",E264="verificare"),"","")))))</f>
        <v/>
      </c>
      <c r="B264" s="162">
        <v>2204.1</v>
      </c>
      <c r="C264" s="163" t="s">
        <v>1415</v>
      </c>
      <c r="D264" s="164" t="s">
        <v>2021</v>
      </c>
      <c r="E264" s="161"/>
      <c r="F264" s="5" t="s">
        <v>2020</v>
      </c>
      <c r="G264" s="5" t="s">
        <v>2020</v>
      </c>
      <c r="H264" s="5" t="s">
        <v>2020</v>
      </c>
      <c r="I264" s="5" t="s">
        <v>2020</v>
      </c>
      <c r="J264" s="145" t="str">
        <f t="shared" si="20"/>
        <v/>
      </c>
    </row>
    <row r="265" spans="1:10" ht="58.5" customHeight="1" x14ac:dyDescent="0.25">
      <c r="A265" s="68" t="str">
        <f>IF(E265="visualizzare","X","")</f>
        <v/>
      </c>
      <c r="B265" s="54"/>
      <c r="C265" s="55" t="s">
        <v>1446</v>
      </c>
      <c r="D265" s="58"/>
      <c r="E265" s="71"/>
      <c r="F265" s="5" t="s">
        <v>2020</v>
      </c>
      <c r="G265" s="5" t="s">
        <v>2020</v>
      </c>
      <c r="H265" s="5" t="s">
        <v>2020</v>
      </c>
      <c r="I265" s="5" t="s">
        <v>2020</v>
      </c>
      <c r="J265" s="145" t="str">
        <f t="shared" si="20"/>
        <v/>
      </c>
    </row>
    <row r="266" spans="1:10" ht="29.45" customHeight="1" thickBot="1" x14ac:dyDescent="0.3">
      <c r="A266" s="68" t="str">
        <f>IF(E266="visualizzare","X","")</f>
        <v/>
      </c>
      <c r="B266" s="57"/>
      <c r="C266" s="59" t="s">
        <v>1150</v>
      </c>
      <c r="D266" s="60"/>
      <c r="E266" s="71"/>
      <c r="F266" s="5" t="s">
        <v>2020</v>
      </c>
      <c r="G266" s="5" t="s">
        <v>2020</v>
      </c>
      <c r="H266" s="5" t="s">
        <v>2020</v>
      </c>
      <c r="I266" s="5" t="s">
        <v>2020</v>
      </c>
      <c r="J266" s="145" t="str">
        <f t="shared" si="20"/>
        <v/>
      </c>
    </row>
    <row r="267" spans="1:10" ht="15.75" thickBot="1" x14ac:dyDescent="0.3">
      <c r="A267" s="14" t="str">
        <f>IF(OR(COUNTIF(A268:A269,"X")&gt;0,J267="non applic."),"X","")</f>
        <v/>
      </c>
      <c r="B267" s="40">
        <v>2205</v>
      </c>
      <c r="C267" s="19" t="s">
        <v>1447</v>
      </c>
      <c r="D267" s="20"/>
      <c r="E267" s="42"/>
      <c r="F267" s="5" t="s">
        <v>2020</v>
      </c>
      <c r="G267" s="5" t="s">
        <v>2020</v>
      </c>
      <c r="H267" s="5" t="s">
        <v>2020</v>
      </c>
      <c r="I267" s="1"/>
      <c r="J267" s="145" t="str">
        <f>IF(OR($E$148="non applic.",$E$188="non applic.",$E$267="non applic.")=TRUE,"entfällt","")</f>
        <v/>
      </c>
    </row>
    <row r="268" spans="1:10" ht="51.95" customHeight="1" x14ac:dyDescent="0.25">
      <c r="A268" s="157" t="str">
        <f>IF(E268="con difetti","X",
IF(E268="non applic.","na",
IF(E268="prog. ITR","I",
IF(E268="nota","no",
IF(OR(E268="senza difetti",E268="verificare"),"","")))))</f>
        <v/>
      </c>
      <c r="B268" s="158">
        <v>2205.0100000000002</v>
      </c>
      <c r="C268" s="159" t="s">
        <v>1448</v>
      </c>
      <c r="D268" s="160" t="s">
        <v>1</v>
      </c>
      <c r="E268" s="161"/>
      <c r="F268" s="5" t="s">
        <v>2020</v>
      </c>
      <c r="G268" s="5" t="s">
        <v>2020</v>
      </c>
      <c r="H268" s="5" t="s">
        <v>2020</v>
      </c>
      <c r="I268" s="1"/>
      <c r="J268" s="145" t="str">
        <f>IF(OR($E$148="non applic.",$E$188="non applic.",$E$267="non applic.")=TRUE,"entfällt","")</f>
        <v/>
      </c>
    </row>
    <row r="269" spans="1:10" ht="29.45" customHeight="1" thickBot="1" x14ac:dyDescent="0.3">
      <c r="A269" s="68" t="str">
        <f>IF(E269="visualizzare","X","")</f>
        <v/>
      </c>
      <c r="B269" s="57"/>
      <c r="C269" s="59" t="s">
        <v>1449</v>
      </c>
      <c r="D269" s="60"/>
      <c r="E269" s="71"/>
      <c r="F269" s="5" t="s">
        <v>2020</v>
      </c>
      <c r="G269" s="5" t="s">
        <v>2020</v>
      </c>
      <c r="H269" s="5" t="s">
        <v>2020</v>
      </c>
      <c r="I269" s="1"/>
      <c r="J269" s="145" t="str">
        <f>IF(OR($E$148="non applic.",$E$188="non applic.",$E$267="non applic.")=TRUE,"entfällt","")</f>
        <v/>
      </c>
    </row>
    <row r="270" spans="1:10" ht="15.75" thickBot="1" x14ac:dyDescent="0.3">
      <c r="A270" s="27" t="str">
        <f>IF(OR(A271="X",A317="X",A327="X",A337="X",J270="non applic."),"X","")</f>
        <v/>
      </c>
      <c r="B270" s="39">
        <v>2300</v>
      </c>
      <c r="C270" s="18" t="s">
        <v>1450</v>
      </c>
      <c r="D270" s="22"/>
      <c r="E270" s="41"/>
      <c r="F270" s="5" t="s">
        <v>2020</v>
      </c>
      <c r="G270" s="5" t="s">
        <v>2020</v>
      </c>
      <c r="H270" s="5" t="s">
        <v>2020</v>
      </c>
      <c r="I270" s="5" t="s">
        <v>2020</v>
      </c>
      <c r="J270" s="145" t="str">
        <f>IF(OR($E$148="non applic.",$E$270="non applic.")=TRUE,"entfällt","")</f>
        <v/>
      </c>
    </row>
    <row r="271" spans="1:10" ht="30.75" thickBot="1" x14ac:dyDescent="0.3">
      <c r="A271" s="14" t="str">
        <f>IF(OR(COUNTIF(A272:A316,"X")&gt;0,J271="non applic."),"X","")</f>
        <v/>
      </c>
      <c r="B271" s="40">
        <v>2301</v>
      </c>
      <c r="C271" s="19" t="s">
        <v>1451</v>
      </c>
      <c r="D271" s="20"/>
      <c r="E271" s="42"/>
      <c r="F271" s="5" t="s">
        <v>2020</v>
      </c>
      <c r="G271" s="5" t="s">
        <v>2020</v>
      </c>
      <c r="H271" s="5" t="s">
        <v>2020</v>
      </c>
      <c r="I271" s="5" t="s">
        <v>2020</v>
      </c>
      <c r="J271" s="145" t="str">
        <f t="shared" ref="J271:J316" si="21">IF(OR($E$148="non applic.",$E$270="non applic.",$E$271="non applic.")=TRUE,"entfällt","")</f>
        <v/>
      </c>
    </row>
    <row r="272" spans="1:10" ht="57" customHeight="1" x14ac:dyDescent="0.25">
      <c r="A272" s="157" t="str">
        <f>IF(E272="con difetti","X",
IF(E272="non applic.","na",
IF(E272="prog. ITR","I",
IF(E272="nota","no",
IF(OR(E272="senza difetti",E272="verificare"),"","")))))</f>
        <v/>
      </c>
      <c r="B272" s="158">
        <v>2301.0100000000002</v>
      </c>
      <c r="C272" s="159" t="s">
        <v>1452</v>
      </c>
      <c r="D272" s="160" t="s">
        <v>2021</v>
      </c>
      <c r="E272" s="161"/>
      <c r="F272" s="5" t="s">
        <v>2020</v>
      </c>
      <c r="G272" s="5" t="s">
        <v>2020</v>
      </c>
      <c r="H272" s="5" t="s">
        <v>2020</v>
      </c>
      <c r="I272" s="5" t="s">
        <v>2020</v>
      </c>
      <c r="J272" s="145" t="str">
        <f t="shared" si="21"/>
        <v/>
      </c>
    </row>
    <row r="273" spans="1:10" ht="44.1" customHeight="1" x14ac:dyDescent="0.25">
      <c r="A273" s="68" t="str">
        <f>IF(E273="visualizzare","X","")</f>
        <v/>
      </c>
      <c r="B273" s="54"/>
      <c r="C273" s="55" t="s">
        <v>1453</v>
      </c>
      <c r="D273" s="58"/>
      <c r="E273" s="71"/>
      <c r="F273" s="5" t="s">
        <v>2020</v>
      </c>
      <c r="G273" s="5" t="s">
        <v>2020</v>
      </c>
      <c r="H273" s="5" t="s">
        <v>2020</v>
      </c>
      <c r="I273" s="5" t="s">
        <v>2020</v>
      </c>
      <c r="J273" s="145" t="str">
        <f t="shared" si="21"/>
        <v/>
      </c>
    </row>
    <row r="274" spans="1:10" ht="44.45" customHeight="1" x14ac:dyDescent="0.25">
      <c r="A274" s="157" t="str">
        <f>IF(E274="con difetti","X",
IF(E274="non applic.","na",
IF(E274="prog. ITR","I",
IF(E274="nota","no",
IF(OR(E274="senza difetti",E274="verificare"),"","")))))</f>
        <v/>
      </c>
      <c r="B274" s="162">
        <v>2301.02</v>
      </c>
      <c r="C274" s="163" t="s">
        <v>1454</v>
      </c>
      <c r="D274" s="164" t="s">
        <v>2022</v>
      </c>
      <c r="E274" s="161"/>
      <c r="F274" s="5" t="s">
        <v>2020</v>
      </c>
      <c r="G274" s="5" t="s">
        <v>2020</v>
      </c>
      <c r="H274" s="5" t="s">
        <v>2020</v>
      </c>
      <c r="I274" s="5" t="s">
        <v>2020</v>
      </c>
      <c r="J274" s="145" t="str">
        <f t="shared" si="21"/>
        <v/>
      </c>
    </row>
    <row r="275" spans="1:10" ht="29.45" customHeight="1" x14ac:dyDescent="0.25">
      <c r="A275" s="68" t="str">
        <f>IF(E275="visualizzare","X","")</f>
        <v/>
      </c>
      <c r="B275" s="54"/>
      <c r="C275" s="55" t="s">
        <v>1455</v>
      </c>
      <c r="D275" s="58"/>
      <c r="E275" s="71"/>
      <c r="F275" s="5" t="s">
        <v>2020</v>
      </c>
      <c r="G275" s="5" t="s">
        <v>2020</v>
      </c>
      <c r="H275" s="5" t="s">
        <v>2020</v>
      </c>
      <c r="I275" s="5" t="s">
        <v>2020</v>
      </c>
      <c r="J275" s="145" t="str">
        <f t="shared" si="21"/>
        <v/>
      </c>
    </row>
    <row r="276" spans="1:10" ht="44.45" customHeight="1" x14ac:dyDescent="0.25">
      <c r="A276" s="157" t="str">
        <f>IF(E276="con difetti","X",
IF(E276="non applic.","na",
IF(E276="prog. ITR","I",
IF(E276="nota","no",
IF(OR(E276="senza difetti",E276="verificare"),"","")))))</f>
        <v/>
      </c>
      <c r="B276" s="162">
        <v>2301.0300000000002</v>
      </c>
      <c r="C276" s="163" t="s">
        <v>1456</v>
      </c>
      <c r="D276" s="164" t="s">
        <v>2022</v>
      </c>
      <c r="E276" s="161"/>
      <c r="F276" s="5" t="s">
        <v>2020</v>
      </c>
      <c r="G276" s="5" t="s">
        <v>2020</v>
      </c>
      <c r="H276" s="5" t="s">
        <v>2020</v>
      </c>
      <c r="I276" s="5" t="s">
        <v>2020</v>
      </c>
      <c r="J276" s="145" t="str">
        <f t="shared" si="21"/>
        <v/>
      </c>
    </row>
    <row r="277" spans="1:10" ht="75" x14ac:dyDescent="0.25">
      <c r="A277" s="68" t="str">
        <f>IF(E277="visualizzare","X","")</f>
        <v/>
      </c>
      <c r="B277" s="54"/>
      <c r="C277" s="55" t="s">
        <v>1457</v>
      </c>
      <c r="D277" s="58"/>
      <c r="E277" s="71"/>
      <c r="F277" s="5" t="s">
        <v>2020</v>
      </c>
      <c r="G277" s="5" t="s">
        <v>2020</v>
      </c>
      <c r="H277" s="5" t="s">
        <v>2020</v>
      </c>
      <c r="I277" s="5" t="s">
        <v>2020</v>
      </c>
      <c r="J277" s="145" t="str">
        <f t="shared" si="21"/>
        <v/>
      </c>
    </row>
    <row r="278" spans="1:10" ht="44.1" customHeight="1" x14ac:dyDescent="0.25">
      <c r="A278" s="68" t="str">
        <f>IF(E278="visualizzare","X","")</f>
        <v/>
      </c>
      <c r="B278" s="54"/>
      <c r="C278" s="55" t="s">
        <v>1458</v>
      </c>
      <c r="D278" s="58"/>
      <c r="E278" s="71"/>
      <c r="F278" s="5" t="s">
        <v>2020</v>
      </c>
      <c r="G278" s="5" t="s">
        <v>2020</v>
      </c>
      <c r="H278" s="5" t="s">
        <v>2020</v>
      </c>
      <c r="I278" s="5" t="s">
        <v>2020</v>
      </c>
      <c r="J278" s="145" t="str">
        <f t="shared" si="21"/>
        <v/>
      </c>
    </row>
    <row r="279" spans="1:10" ht="57" customHeight="1" x14ac:dyDescent="0.25">
      <c r="A279" s="157" t="str">
        <f>IF(E279="con difetti","X",
IF(E279="non applic.","na",
IF(E279="prog. ITR","I",
IF(E279="nota","no",
IF(OR(E279="senza difetti",E279="verificare"),"","")))))</f>
        <v/>
      </c>
      <c r="B279" s="162">
        <v>2301.04</v>
      </c>
      <c r="C279" s="163" t="s">
        <v>1459</v>
      </c>
      <c r="D279" s="164" t="s">
        <v>2021</v>
      </c>
      <c r="E279" s="161"/>
      <c r="F279" s="5" t="s">
        <v>2020</v>
      </c>
      <c r="G279" s="5" t="s">
        <v>2020</v>
      </c>
      <c r="H279" s="5" t="s">
        <v>2020</v>
      </c>
      <c r="I279" s="5" t="s">
        <v>2020</v>
      </c>
      <c r="J279" s="145" t="str">
        <f t="shared" si="21"/>
        <v/>
      </c>
    </row>
    <row r="280" spans="1:10" ht="15" customHeight="1" x14ac:dyDescent="0.25">
      <c r="A280" s="68" t="str">
        <f>IF(E280="visualizzare","X","")</f>
        <v/>
      </c>
      <c r="B280" s="54"/>
      <c r="C280" s="55" t="s">
        <v>1460</v>
      </c>
      <c r="D280" s="58"/>
      <c r="E280" s="71"/>
      <c r="F280" s="5" t="s">
        <v>2020</v>
      </c>
      <c r="G280" s="5" t="s">
        <v>2020</v>
      </c>
      <c r="H280" s="5" t="s">
        <v>2020</v>
      </c>
      <c r="I280" s="5" t="s">
        <v>2020</v>
      </c>
      <c r="J280" s="145" t="str">
        <f t="shared" si="21"/>
        <v/>
      </c>
    </row>
    <row r="281" spans="1:10" ht="57" customHeight="1" x14ac:dyDescent="0.25">
      <c r="A281" s="157" t="str">
        <f>IF(E281="con difetti","X",
IF(E281="non applic.","na",
IF(E281="prog. ITR","I",
IF(E281="nota","no",
IF(OR(E281="senza difetti",E281="verificare"),"","")))))</f>
        <v/>
      </c>
      <c r="B281" s="162">
        <v>2301.0500000000002</v>
      </c>
      <c r="C281" s="163" t="s">
        <v>1461</v>
      </c>
      <c r="D281" s="164" t="s">
        <v>2021</v>
      </c>
      <c r="E281" s="161"/>
      <c r="F281" s="5" t="s">
        <v>2020</v>
      </c>
      <c r="G281" s="5" t="s">
        <v>2020</v>
      </c>
      <c r="H281" s="5" t="s">
        <v>2020</v>
      </c>
      <c r="I281" s="5" t="s">
        <v>2020</v>
      </c>
      <c r="J281" s="145" t="str">
        <f t="shared" si="21"/>
        <v/>
      </c>
    </row>
    <row r="282" spans="1:10" ht="29.45" customHeight="1" x14ac:dyDescent="0.25">
      <c r="A282" s="68" t="str">
        <f>IF(E282="visualizzare","X","")</f>
        <v/>
      </c>
      <c r="B282" s="54"/>
      <c r="C282" s="55" t="s">
        <v>1462</v>
      </c>
      <c r="D282" s="58"/>
      <c r="E282" s="71"/>
      <c r="F282" s="5" t="s">
        <v>2020</v>
      </c>
      <c r="G282" s="5" t="s">
        <v>2020</v>
      </c>
      <c r="H282" s="5" t="s">
        <v>2020</v>
      </c>
      <c r="I282" s="5" t="s">
        <v>2020</v>
      </c>
      <c r="J282" s="145" t="str">
        <f t="shared" si="21"/>
        <v/>
      </c>
    </row>
    <row r="283" spans="1:10" ht="57" customHeight="1" x14ac:dyDescent="0.25">
      <c r="A283" s="157" t="str">
        <f>IF(E283="con difetti","X",
IF(E283="non applic.","na",
IF(E283="prog. ITR","I",
IF(E283="nota","no",
IF(OR(E283="senza difetti",E283="verificare"),"","")))))</f>
        <v/>
      </c>
      <c r="B283" s="162">
        <v>2301.06</v>
      </c>
      <c r="C283" s="163" t="s">
        <v>1463</v>
      </c>
      <c r="D283" s="164" t="s">
        <v>2021</v>
      </c>
      <c r="E283" s="161"/>
      <c r="F283" s="5" t="s">
        <v>2020</v>
      </c>
      <c r="G283" s="5" t="s">
        <v>2020</v>
      </c>
      <c r="H283" s="5" t="s">
        <v>2020</v>
      </c>
      <c r="I283" s="5" t="s">
        <v>2020</v>
      </c>
      <c r="J283" s="145" t="str">
        <f t="shared" si="21"/>
        <v/>
      </c>
    </row>
    <row r="284" spans="1:10" ht="29.45" customHeight="1" x14ac:dyDescent="0.25">
      <c r="A284" s="68" t="str">
        <f>IF(E284="visualizzare","X","")</f>
        <v/>
      </c>
      <c r="B284" s="54"/>
      <c r="C284" s="55" t="s">
        <v>1464</v>
      </c>
      <c r="D284" s="58"/>
      <c r="E284" s="71"/>
      <c r="F284" s="5" t="s">
        <v>2020</v>
      </c>
      <c r="G284" s="5" t="s">
        <v>2020</v>
      </c>
      <c r="H284" s="5" t="s">
        <v>2020</v>
      </c>
      <c r="I284" s="5" t="s">
        <v>2020</v>
      </c>
      <c r="J284" s="145" t="str">
        <f t="shared" si="21"/>
        <v/>
      </c>
    </row>
    <row r="285" spans="1:10" ht="52.5" customHeight="1" x14ac:dyDescent="0.25">
      <c r="A285" s="157" t="str">
        <f>IF(E285="con difetti","X",
IF(E285="non applic.","na",
IF(E285="prog. ITR","I",
IF(E285="nota","no",
IF(OR(E285="senza difetti",E285="verificare"),"","")))))</f>
        <v/>
      </c>
      <c r="B285" s="162">
        <v>2301.0700000000002</v>
      </c>
      <c r="C285" s="163" t="s">
        <v>1465</v>
      </c>
      <c r="D285" s="164" t="s">
        <v>0</v>
      </c>
      <c r="E285" s="161"/>
      <c r="F285" s="5" t="s">
        <v>2020</v>
      </c>
      <c r="G285" s="5" t="s">
        <v>2020</v>
      </c>
      <c r="H285" s="5" t="s">
        <v>2020</v>
      </c>
      <c r="I285" s="5" t="s">
        <v>2020</v>
      </c>
      <c r="J285" s="145" t="str">
        <f t="shared" si="21"/>
        <v/>
      </c>
    </row>
    <row r="286" spans="1:10" ht="15" customHeight="1" x14ac:dyDescent="0.25">
      <c r="A286" s="68" t="str">
        <f>IF(E286="visualizzare","X","")</f>
        <v/>
      </c>
      <c r="B286" s="54"/>
      <c r="C286" s="55" t="s">
        <v>1466</v>
      </c>
      <c r="D286" s="58"/>
      <c r="E286" s="71"/>
      <c r="F286" s="5" t="s">
        <v>2020</v>
      </c>
      <c r="G286" s="5" t="s">
        <v>2020</v>
      </c>
      <c r="H286" s="5" t="s">
        <v>2020</v>
      </c>
      <c r="I286" s="5" t="s">
        <v>2020</v>
      </c>
      <c r="J286" s="145" t="str">
        <f t="shared" si="21"/>
        <v/>
      </c>
    </row>
    <row r="287" spans="1:10" ht="57" customHeight="1" x14ac:dyDescent="0.25">
      <c r="A287" s="157" t="str">
        <f>IF(E287="con difetti","X",
IF(E287="non applic.","na",
IF(E287="prog. ITR","I",
IF(E287="nota","no",
IF(OR(E287="senza difetti",E287="verificare"),"","")))))</f>
        <v/>
      </c>
      <c r="B287" s="162">
        <v>2301.08</v>
      </c>
      <c r="C287" s="163" t="s">
        <v>1467</v>
      </c>
      <c r="D287" s="164" t="s">
        <v>2021</v>
      </c>
      <c r="E287" s="161"/>
      <c r="F287" s="5" t="s">
        <v>2020</v>
      </c>
      <c r="G287" s="5" t="s">
        <v>2020</v>
      </c>
      <c r="H287" s="5" t="s">
        <v>2020</v>
      </c>
      <c r="I287" s="5" t="s">
        <v>2020</v>
      </c>
      <c r="J287" s="145" t="str">
        <f t="shared" si="21"/>
        <v/>
      </c>
    </row>
    <row r="288" spans="1:10" ht="29.45" customHeight="1" x14ac:dyDescent="0.25">
      <c r="A288" s="68" t="str">
        <f>IF(E288="visualizzare","X","")</f>
        <v/>
      </c>
      <c r="B288" s="54"/>
      <c r="C288" s="55" t="s">
        <v>1468</v>
      </c>
      <c r="D288" s="58"/>
      <c r="E288" s="71"/>
      <c r="F288" s="5" t="s">
        <v>2020</v>
      </c>
      <c r="G288" s="5" t="s">
        <v>2020</v>
      </c>
      <c r="H288" s="5" t="s">
        <v>2020</v>
      </c>
      <c r="I288" s="5" t="s">
        <v>2020</v>
      </c>
      <c r="J288" s="145" t="str">
        <f t="shared" si="21"/>
        <v/>
      </c>
    </row>
    <row r="289" spans="1:10" ht="57" customHeight="1" x14ac:dyDescent="0.25">
      <c r="A289" s="157" t="str">
        <f>IF(E289="con difetti","X",
IF(E289="non applic.","na",
IF(E289="prog. ITR","I",
IF(E289="nota","no",
IF(OR(E289="senza difetti",E289="verificare"),"","")))))</f>
        <v/>
      </c>
      <c r="B289" s="162">
        <v>2301.09</v>
      </c>
      <c r="C289" s="163" t="s">
        <v>1469</v>
      </c>
      <c r="D289" s="164" t="s">
        <v>2021</v>
      </c>
      <c r="E289" s="161"/>
      <c r="F289" s="5" t="s">
        <v>2020</v>
      </c>
      <c r="G289" s="5" t="s">
        <v>2020</v>
      </c>
      <c r="H289" s="5" t="s">
        <v>2020</v>
      </c>
      <c r="I289" s="5" t="s">
        <v>2020</v>
      </c>
      <c r="J289" s="145" t="str">
        <f t="shared" si="21"/>
        <v/>
      </c>
    </row>
    <row r="290" spans="1:10" ht="15" customHeight="1" x14ac:dyDescent="0.25">
      <c r="A290" s="68" t="str">
        <f>IF(E290="visualizzare","X","")</f>
        <v/>
      </c>
      <c r="B290" s="54"/>
      <c r="C290" s="55" t="s">
        <v>1470</v>
      </c>
      <c r="D290" s="58"/>
      <c r="E290" s="71"/>
      <c r="F290" s="5" t="s">
        <v>2020</v>
      </c>
      <c r="G290" s="5" t="s">
        <v>2020</v>
      </c>
      <c r="H290" s="5" t="s">
        <v>2020</v>
      </c>
      <c r="I290" s="5" t="s">
        <v>2020</v>
      </c>
      <c r="J290" s="145" t="str">
        <f t="shared" si="21"/>
        <v/>
      </c>
    </row>
    <row r="291" spans="1:10" ht="44.1" customHeight="1" x14ac:dyDescent="0.25">
      <c r="A291" s="68" t="str">
        <f>IF(E291="visualizzare","X","")</f>
        <v/>
      </c>
      <c r="B291" s="54"/>
      <c r="C291" s="55" t="s">
        <v>1471</v>
      </c>
      <c r="D291" s="58"/>
      <c r="E291" s="71"/>
      <c r="F291" s="5" t="s">
        <v>2020</v>
      </c>
      <c r="G291" s="5" t="s">
        <v>2020</v>
      </c>
      <c r="H291" s="5" t="s">
        <v>2020</v>
      </c>
      <c r="I291" s="5" t="s">
        <v>2020</v>
      </c>
      <c r="J291" s="145" t="str">
        <f t="shared" si="21"/>
        <v/>
      </c>
    </row>
    <row r="292" spans="1:10" ht="57" customHeight="1" x14ac:dyDescent="0.25">
      <c r="A292" s="157" t="str">
        <f>IF(E292="con difetti","X",
IF(E292="non applic.","na",
IF(E292="prog. ITR","I",
IF(E292="nota","no",
IF(OR(E292="senza difetti",E292="verificare"),"","")))))</f>
        <v/>
      </c>
      <c r="B292" s="162">
        <v>2301.1</v>
      </c>
      <c r="C292" s="163" t="s">
        <v>1472</v>
      </c>
      <c r="D292" s="164" t="s">
        <v>2021</v>
      </c>
      <c r="E292" s="161"/>
      <c r="F292" s="5" t="s">
        <v>2020</v>
      </c>
      <c r="G292" s="5" t="s">
        <v>2020</v>
      </c>
      <c r="H292" s="5" t="s">
        <v>2020</v>
      </c>
      <c r="I292" s="5" t="s">
        <v>2020</v>
      </c>
      <c r="J292" s="145" t="str">
        <f t="shared" si="21"/>
        <v/>
      </c>
    </row>
    <row r="293" spans="1:10" ht="15" customHeight="1" x14ac:dyDescent="0.25">
      <c r="A293" s="68" t="str">
        <f>IF(E293="visualizzare","X","")</f>
        <v/>
      </c>
      <c r="B293" s="54"/>
      <c r="C293" s="55" t="s">
        <v>1473</v>
      </c>
      <c r="D293" s="58"/>
      <c r="E293" s="71"/>
      <c r="F293" s="5" t="s">
        <v>2020</v>
      </c>
      <c r="G293" s="5" t="s">
        <v>2020</v>
      </c>
      <c r="H293" s="5" t="s">
        <v>2020</v>
      </c>
      <c r="I293" s="5" t="s">
        <v>2020</v>
      </c>
      <c r="J293" s="145" t="str">
        <f t="shared" si="21"/>
        <v/>
      </c>
    </row>
    <row r="294" spans="1:10" ht="57" customHeight="1" x14ac:dyDescent="0.25">
      <c r="A294" s="157" t="str">
        <f>IF(E294="con difetti","X",
IF(E294="non applic.","na",
IF(E294="prog. ITR","I",
IF(E294="nota","no",
IF(OR(E294="senza difetti",E294="verificare"),"","")))))</f>
        <v/>
      </c>
      <c r="B294" s="162">
        <v>2301.11</v>
      </c>
      <c r="C294" s="163" t="s">
        <v>1474</v>
      </c>
      <c r="D294" s="164" t="s">
        <v>2021</v>
      </c>
      <c r="E294" s="161"/>
      <c r="F294" s="5" t="s">
        <v>2020</v>
      </c>
      <c r="G294" s="5" t="s">
        <v>2020</v>
      </c>
      <c r="H294" s="5" t="s">
        <v>2020</v>
      </c>
      <c r="I294" s="5" t="s">
        <v>2020</v>
      </c>
      <c r="J294" s="145" t="str">
        <f t="shared" si="21"/>
        <v/>
      </c>
    </row>
    <row r="295" spans="1:10" ht="30" x14ac:dyDescent="0.25">
      <c r="A295" s="68" t="str">
        <f>IF(E295="visualizzare","X","")</f>
        <v/>
      </c>
      <c r="B295" s="54"/>
      <c r="C295" s="55" t="s">
        <v>1475</v>
      </c>
      <c r="D295" s="58"/>
      <c r="E295" s="71"/>
      <c r="F295" s="5" t="s">
        <v>2020</v>
      </c>
      <c r="G295" s="5" t="s">
        <v>2020</v>
      </c>
      <c r="H295" s="5" t="s">
        <v>2020</v>
      </c>
      <c r="I295" s="5" t="s">
        <v>2020</v>
      </c>
      <c r="J295" s="145" t="str">
        <f t="shared" si="21"/>
        <v/>
      </c>
    </row>
    <row r="296" spans="1:10" ht="44.45" customHeight="1" x14ac:dyDescent="0.25">
      <c r="A296" s="157" t="str">
        <f>IF(E296="con difetti","X",
IF(E296="non applic.","na",
IF(E296="prog. ITR","I",
IF(E296="nota","no",
IF(OR(E296="senza difetti",E296="verificare"),"","")))))</f>
        <v/>
      </c>
      <c r="B296" s="162">
        <v>2301.12</v>
      </c>
      <c r="C296" s="163" t="s">
        <v>1476</v>
      </c>
      <c r="D296" s="164" t="s">
        <v>2022</v>
      </c>
      <c r="E296" s="161"/>
      <c r="F296" s="5" t="s">
        <v>2020</v>
      </c>
      <c r="G296" s="5" t="s">
        <v>2020</v>
      </c>
      <c r="H296" s="5" t="s">
        <v>2020</v>
      </c>
      <c r="I296" s="5" t="s">
        <v>2020</v>
      </c>
      <c r="J296" s="145" t="str">
        <f t="shared" si="21"/>
        <v/>
      </c>
    </row>
    <row r="297" spans="1:10" ht="15" customHeight="1" x14ac:dyDescent="0.25">
      <c r="A297" s="68" t="str">
        <f t="shared" ref="A297:A304" si="22">IF(E297="visualizzare","X","")</f>
        <v/>
      </c>
      <c r="B297" s="54"/>
      <c r="C297" s="66" t="s">
        <v>1477</v>
      </c>
      <c r="D297" s="58"/>
      <c r="E297" s="71"/>
      <c r="F297" s="5" t="s">
        <v>2020</v>
      </c>
      <c r="G297" s="5" t="s">
        <v>2020</v>
      </c>
      <c r="H297" s="5" t="s">
        <v>2020</v>
      </c>
      <c r="I297" s="5" t="s">
        <v>2020</v>
      </c>
      <c r="J297" s="145" t="str">
        <f t="shared" si="21"/>
        <v/>
      </c>
    </row>
    <row r="298" spans="1:10" ht="15" customHeight="1" x14ac:dyDescent="0.25">
      <c r="A298" s="68" t="str">
        <f t="shared" si="22"/>
        <v/>
      </c>
      <c r="B298" s="54"/>
      <c r="C298" s="81" t="s">
        <v>1478</v>
      </c>
      <c r="D298" s="58"/>
      <c r="E298" s="71"/>
      <c r="F298" s="5" t="s">
        <v>2020</v>
      </c>
      <c r="G298" s="5" t="s">
        <v>2020</v>
      </c>
      <c r="H298" s="5" t="s">
        <v>2020</v>
      </c>
      <c r="I298" s="5" t="s">
        <v>2020</v>
      </c>
      <c r="J298" s="145" t="str">
        <f t="shared" si="21"/>
        <v/>
      </c>
    </row>
    <row r="299" spans="1:10" ht="15" customHeight="1" x14ac:dyDescent="0.25">
      <c r="A299" s="68" t="str">
        <f t="shared" si="22"/>
        <v/>
      </c>
      <c r="B299" s="54"/>
      <c r="C299" s="81" t="s">
        <v>1479</v>
      </c>
      <c r="D299" s="58"/>
      <c r="E299" s="71"/>
      <c r="F299" s="5" t="s">
        <v>2020</v>
      </c>
      <c r="G299" s="5" t="s">
        <v>2020</v>
      </c>
      <c r="H299" s="5" t="s">
        <v>2020</v>
      </c>
      <c r="I299" s="5" t="s">
        <v>2020</v>
      </c>
      <c r="J299" s="145" t="str">
        <f t="shared" si="21"/>
        <v/>
      </c>
    </row>
    <row r="300" spans="1:10" ht="15" customHeight="1" x14ac:dyDescent="0.25">
      <c r="A300" s="68" t="str">
        <f t="shared" si="22"/>
        <v/>
      </c>
      <c r="B300" s="54"/>
      <c r="C300" s="81" t="s">
        <v>1480</v>
      </c>
      <c r="D300" s="58"/>
      <c r="E300" s="71"/>
      <c r="F300" s="5" t="s">
        <v>2020</v>
      </c>
      <c r="G300" s="5" t="s">
        <v>2020</v>
      </c>
      <c r="H300" s="5" t="s">
        <v>2020</v>
      </c>
      <c r="I300" s="5" t="s">
        <v>2020</v>
      </c>
      <c r="J300" s="145" t="str">
        <f t="shared" si="21"/>
        <v/>
      </c>
    </row>
    <row r="301" spans="1:10" ht="15" customHeight="1" x14ac:dyDescent="0.25">
      <c r="A301" s="68" t="str">
        <f t="shared" si="22"/>
        <v/>
      </c>
      <c r="B301" s="54"/>
      <c r="C301" s="81" t="s">
        <v>1481</v>
      </c>
      <c r="D301" s="58"/>
      <c r="E301" s="71"/>
      <c r="F301" s="5" t="s">
        <v>2020</v>
      </c>
      <c r="G301" s="5" t="s">
        <v>2020</v>
      </c>
      <c r="H301" s="5" t="s">
        <v>2020</v>
      </c>
      <c r="I301" s="5" t="s">
        <v>2020</v>
      </c>
      <c r="J301" s="145" t="str">
        <f t="shared" si="21"/>
        <v/>
      </c>
    </row>
    <row r="302" spans="1:10" ht="15" customHeight="1" x14ac:dyDescent="0.25">
      <c r="A302" s="68" t="str">
        <f t="shared" si="22"/>
        <v/>
      </c>
      <c r="B302" s="54"/>
      <c r="C302" s="81" t="s">
        <v>1482</v>
      </c>
      <c r="D302" s="58"/>
      <c r="E302" s="71"/>
      <c r="F302" s="5" t="s">
        <v>2020</v>
      </c>
      <c r="G302" s="5" t="s">
        <v>2020</v>
      </c>
      <c r="H302" s="5" t="s">
        <v>2020</v>
      </c>
      <c r="I302" s="5" t="s">
        <v>2020</v>
      </c>
      <c r="J302" s="145" t="str">
        <f t="shared" si="21"/>
        <v/>
      </c>
    </row>
    <row r="303" spans="1:10" ht="58.5" customHeight="1" x14ac:dyDescent="0.25">
      <c r="A303" s="68" t="str">
        <f t="shared" si="22"/>
        <v/>
      </c>
      <c r="B303" s="54"/>
      <c r="C303" s="66" t="s">
        <v>1483</v>
      </c>
      <c r="D303" s="58"/>
      <c r="E303" s="71"/>
      <c r="F303" s="5" t="s">
        <v>2020</v>
      </c>
      <c r="G303" s="5" t="s">
        <v>2020</v>
      </c>
      <c r="H303" s="5" t="s">
        <v>2020</v>
      </c>
      <c r="I303" s="5" t="s">
        <v>2020</v>
      </c>
      <c r="J303" s="145" t="str">
        <f t="shared" si="21"/>
        <v/>
      </c>
    </row>
    <row r="304" spans="1:10" ht="44.1" customHeight="1" x14ac:dyDescent="0.25">
      <c r="A304" s="68" t="str">
        <f t="shared" si="22"/>
        <v/>
      </c>
      <c r="B304" s="54"/>
      <c r="C304" s="66" t="s">
        <v>1484</v>
      </c>
      <c r="D304" s="58"/>
      <c r="E304" s="71"/>
      <c r="F304" s="5" t="s">
        <v>2020</v>
      </c>
      <c r="G304" s="5" t="s">
        <v>2020</v>
      </c>
      <c r="H304" s="5" t="s">
        <v>2020</v>
      </c>
      <c r="I304" s="5" t="s">
        <v>2020</v>
      </c>
      <c r="J304" s="145" t="str">
        <f t="shared" si="21"/>
        <v/>
      </c>
    </row>
    <row r="305" spans="1:10" ht="57" customHeight="1" x14ac:dyDescent="0.25">
      <c r="A305" s="157" t="str">
        <f>IF(E305="con difetti","X",
IF(E305="non applic.","na",
IF(E305="prog. ITR","I",
IF(E305="nota","no",
IF(OR(E305="senza difetti",E305="verificare"),"","")))))</f>
        <v/>
      </c>
      <c r="B305" s="162">
        <v>2301.13</v>
      </c>
      <c r="C305" s="163" t="s">
        <v>1485</v>
      </c>
      <c r="D305" s="164" t="s">
        <v>2021</v>
      </c>
      <c r="E305" s="161"/>
      <c r="F305" s="5" t="s">
        <v>2020</v>
      </c>
      <c r="G305" s="5" t="s">
        <v>2020</v>
      </c>
      <c r="H305" s="5" t="s">
        <v>2020</v>
      </c>
      <c r="I305" s="5" t="s">
        <v>2020</v>
      </c>
      <c r="J305" s="145" t="str">
        <f t="shared" si="21"/>
        <v/>
      </c>
    </row>
    <row r="306" spans="1:10" ht="75" x14ac:dyDescent="0.25">
      <c r="A306" s="68" t="str">
        <f>IF(E306="visualizzare","X","")</f>
        <v/>
      </c>
      <c r="B306" s="54"/>
      <c r="C306" s="55" t="s">
        <v>1486</v>
      </c>
      <c r="D306" s="58"/>
      <c r="E306" s="71"/>
      <c r="F306" s="5" t="s">
        <v>2020</v>
      </c>
      <c r="G306" s="5" t="s">
        <v>2020</v>
      </c>
      <c r="H306" s="5" t="s">
        <v>2020</v>
      </c>
      <c r="I306" s="5" t="s">
        <v>2020</v>
      </c>
      <c r="J306" s="145" t="str">
        <f t="shared" si="21"/>
        <v/>
      </c>
    </row>
    <row r="307" spans="1:10" ht="15" customHeight="1" x14ac:dyDescent="0.25">
      <c r="A307" s="68" t="str">
        <f>IF(E307="visualizzare","X","")</f>
        <v/>
      </c>
      <c r="B307" s="54"/>
      <c r="C307" s="55" t="s">
        <v>1487</v>
      </c>
      <c r="D307" s="58"/>
      <c r="E307" s="71"/>
      <c r="F307" s="5" t="s">
        <v>2020</v>
      </c>
      <c r="G307" s="5" t="s">
        <v>2020</v>
      </c>
      <c r="H307" s="5" t="s">
        <v>2020</v>
      </c>
      <c r="I307" s="5" t="s">
        <v>2020</v>
      </c>
      <c r="J307" s="145" t="str">
        <f t="shared" si="21"/>
        <v/>
      </c>
    </row>
    <row r="308" spans="1:10" ht="29.45" customHeight="1" x14ac:dyDescent="0.25">
      <c r="A308" s="68" t="str">
        <f>IF(E308="visualizzare","X","")</f>
        <v/>
      </c>
      <c r="B308" s="54"/>
      <c r="C308" s="55" t="s">
        <v>1488</v>
      </c>
      <c r="D308" s="58"/>
      <c r="E308" s="71"/>
      <c r="F308" s="5" t="s">
        <v>2020</v>
      </c>
      <c r="G308" s="5" t="s">
        <v>2020</v>
      </c>
      <c r="H308" s="5" t="s">
        <v>2020</v>
      </c>
      <c r="I308" s="5" t="s">
        <v>2020</v>
      </c>
      <c r="J308" s="145" t="str">
        <f t="shared" si="21"/>
        <v/>
      </c>
    </row>
    <row r="309" spans="1:10" ht="57" customHeight="1" x14ac:dyDescent="0.25">
      <c r="A309" s="157" t="str">
        <f>IF(E309="con difetti","X",
IF(E309="non applic.","na",
IF(E309="prog. ITR","I",
IF(E309="nota","no",
IF(OR(E309="senza difetti",E309="verificare"),"","")))))</f>
        <v/>
      </c>
      <c r="B309" s="162">
        <v>2301.14</v>
      </c>
      <c r="C309" s="163" t="s">
        <v>1489</v>
      </c>
      <c r="D309" s="164" t="s">
        <v>2021</v>
      </c>
      <c r="E309" s="161"/>
      <c r="F309" s="5" t="s">
        <v>2020</v>
      </c>
      <c r="G309" s="5" t="s">
        <v>2020</v>
      </c>
      <c r="H309" s="5" t="s">
        <v>2020</v>
      </c>
      <c r="I309" s="5" t="s">
        <v>2020</v>
      </c>
      <c r="J309" s="145" t="str">
        <f t="shared" si="21"/>
        <v/>
      </c>
    </row>
    <row r="310" spans="1:10" ht="60" x14ac:dyDescent="0.25">
      <c r="A310" s="68" t="str">
        <f>IF(E310="visualizzare","X","")</f>
        <v/>
      </c>
      <c r="B310" s="54"/>
      <c r="C310" s="55" t="s">
        <v>1490</v>
      </c>
      <c r="D310" s="58"/>
      <c r="E310" s="71"/>
      <c r="F310" s="5" t="s">
        <v>2020</v>
      </c>
      <c r="G310" s="5" t="s">
        <v>2020</v>
      </c>
      <c r="H310" s="5" t="s">
        <v>2020</v>
      </c>
      <c r="I310" s="5" t="s">
        <v>2020</v>
      </c>
      <c r="J310" s="145" t="str">
        <f t="shared" si="21"/>
        <v/>
      </c>
    </row>
    <row r="311" spans="1:10" ht="52.5" customHeight="1" x14ac:dyDescent="0.25">
      <c r="A311" s="157" t="str">
        <f>IF(E311="con difetti","X",
IF(E311="non applic.","na",
IF(E311="prog. ITR","I",
IF(E311="nota","no",
IF(OR(E311="senza difetti",E311="verificare"),"","")))))</f>
        <v/>
      </c>
      <c r="B311" s="162">
        <v>2301.15</v>
      </c>
      <c r="C311" s="163" t="s">
        <v>1491</v>
      </c>
      <c r="D311" s="164" t="s">
        <v>0</v>
      </c>
      <c r="E311" s="161"/>
      <c r="F311" s="5" t="s">
        <v>2020</v>
      </c>
      <c r="G311" s="5" t="s">
        <v>2020</v>
      </c>
      <c r="H311" s="5" t="s">
        <v>2020</v>
      </c>
      <c r="I311" s="5" t="s">
        <v>2020</v>
      </c>
      <c r="J311" s="145" t="str">
        <f t="shared" si="21"/>
        <v/>
      </c>
    </row>
    <row r="312" spans="1:10" ht="15" customHeight="1" x14ac:dyDescent="0.25">
      <c r="A312" s="68" t="str">
        <f>IF(E312="visualizzare","X","")</f>
        <v/>
      </c>
      <c r="B312" s="54"/>
      <c r="C312" s="55" t="s">
        <v>1492</v>
      </c>
      <c r="D312" s="58"/>
      <c r="E312" s="71"/>
      <c r="F312" s="5" t="s">
        <v>2020</v>
      </c>
      <c r="G312" s="5" t="s">
        <v>2020</v>
      </c>
      <c r="H312" s="5" t="s">
        <v>2020</v>
      </c>
      <c r="I312" s="5" t="s">
        <v>2020</v>
      </c>
      <c r="J312" s="145" t="str">
        <f t="shared" si="21"/>
        <v/>
      </c>
    </row>
    <row r="313" spans="1:10" ht="52.5" customHeight="1" x14ac:dyDescent="0.25">
      <c r="A313" s="157" t="str">
        <f>IF(E313="con difetti","X",
IF(E313="non applic.","na",
IF(E313="prog. ITR","I",
IF(E313="nota","no",
IF(OR(E313="senza difetti",E313="verificare"),"","")))))</f>
        <v/>
      </c>
      <c r="B313" s="162">
        <v>2301.16</v>
      </c>
      <c r="C313" s="163" t="s">
        <v>1493</v>
      </c>
      <c r="D313" s="164" t="s">
        <v>0</v>
      </c>
      <c r="E313" s="161"/>
      <c r="F313" s="5" t="s">
        <v>2020</v>
      </c>
      <c r="G313" s="5" t="s">
        <v>2020</v>
      </c>
      <c r="H313" s="5" t="s">
        <v>2020</v>
      </c>
      <c r="I313" s="5" t="s">
        <v>2020</v>
      </c>
      <c r="J313" s="145" t="str">
        <f t="shared" si="21"/>
        <v/>
      </c>
    </row>
    <row r="314" spans="1:10" ht="15" customHeight="1" x14ac:dyDescent="0.25">
      <c r="A314" s="68" t="str">
        <f>IF(E314="visualizzare","X","")</f>
        <v/>
      </c>
      <c r="B314" s="54"/>
      <c r="C314" s="55" t="s">
        <v>1494</v>
      </c>
      <c r="D314" s="58"/>
      <c r="E314" s="71"/>
      <c r="F314" s="5" t="s">
        <v>2020</v>
      </c>
      <c r="G314" s="5" t="s">
        <v>2020</v>
      </c>
      <c r="H314" s="5" t="s">
        <v>2020</v>
      </c>
      <c r="I314" s="5" t="s">
        <v>2020</v>
      </c>
      <c r="J314" s="145" t="str">
        <f t="shared" si="21"/>
        <v/>
      </c>
    </row>
    <row r="315" spans="1:10" ht="57" customHeight="1" x14ac:dyDescent="0.25">
      <c r="A315" s="157" t="str">
        <f>IF(E315="con difetti","X",
IF(E315="non applic.","na",
IF(E315="prog. ITR","I",
IF(E315="nota","no",
IF(OR(E315="senza difetti",E315="verificare"),"","")))))</f>
        <v/>
      </c>
      <c r="B315" s="162">
        <v>2301.17</v>
      </c>
      <c r="C315" s="163" t="s">
        <v>1495</v>
      </c>
      <c r="D315" s="164" t="s">
        <v>2021</v>
      </c>
      <c r="E315" s="161"/>
      <c r="F315" s="1" t="s">
        <v>2020</v>
      </c>
      <c r="G315" s="1"/>
      <c r="H315" s="5" t="s">
        <v>2020</v>
      </c>
      <c r="I315" s="5" t="s">
        <v>2020</v>
      </c>
      <c r="J315" s="145" t="str">
        <f t="shared" si="21"/>
        <v/>
      </c>
    </row>
    <row r="316" spans="1:10" ht="30.75" thickBot="1" x14ac:dyDescent="0.3">
      <c r="A316" s="68" t="str">
        <f>IF(E316="visualizzare","X","")</f>
        <v/>
      </c>
      <c r="B316" s="57"/>
      <c r="C316" s="59" t="s">
        <v>1496</v>
      </c>
      <c r="D316" s="60"/>
      <c r="E316" s="142"/>
      <c r="F316" s="1" t="s">
        <v>2020</v>
      </c>
      <c r="G316" s="1"/>
      <c r="H316" s="5" t="s">
        <v>2020</v>
      </c>
      <c r="I316" s="5" t="s">
        <v>2020</v>
      </c>
      <c r="J316" s="145" t="str">
        <f t="shared" si="21"/>
        <v/>
      </c>
    </row>
    <row r="317" spans="1:10" ht="15.75" thickBot="1" x14ac:dyDescent="0.3">
      <c r="A317" s="14" t="str">
        <f>IF(OR(COUNTIF(A318:A326,"X")&gt;0,J317="non applic."),"X","")</f>
        <v/>
      </c>
      <c r="B317" s="40">
        <v>2302</v>
      </c>
      <c r="C317" s="19" t="s">
        <v>1497</v>
      </c>
      <c r="D317" s="20"/>
      <c r="E317" s="42"/>
      <c r="F317" s="5" t="s">
        <v>2020</v>
      </c>
      <c r="G317" s="5" t="s">
        <v>2020</v>
      </c>
      <c r="H317" s="5" t="s">
        <v>2020</v>
      </c>
      <c r="I317" s="5" t="s">
        <v>2020</v>
      </c>
      <c r="J317" s="145" t="str">
        <f t="shared" ref="J317:J326" si="23">IF(OR($E$148="non applic.",$E$270="non applic.",$E$317="non applic.")=TRUE,"entfällt","")</f>
        <v/>
      </c>
    </row>
    <row r="318" spans="1:10" ht="44.45" customHeight="1" x14ac:dyDescent="0.25">
      <c r="A318" s="157" t="str">
        <f>IF(E318="con difetti","X",
IF(E318="non applic.","na",
IF(E318="prog. ITR","I",
IF(E318="nota","no",
IF(OR(E318="senza difetti",E318="verificare"),"","")))))</f>
        <v/>
      </c>
      <c r="B318" s="158">
        <v>2302.0100000000002</v>
      </c>
      <c r="C318" s="159" t="s">
        <v>1498</v>
      </c>
      <c r="D318" s="160" t="s">
        <v>2022</v>
      </c>
      <c r="E318" s="161"/>
      <c r="F318" s="5" t="s">
        <v>2020</v>
      </c>
      <c r="G318" s="5" t="s">
        <v>2020</v>
      </c>
      <c r="H318" s="5" t="s">
        <v>2020</v>
      </c>
      <c r="I318" s="5" t="s">
        <v>2020</v>
      </c>
      <c r="J318" s="145" t="str">
        <f t="shared" si="23"/>
        <v/>
      </c>
    </row>
    <row r="319" spans="1:10" ht="60" x14ac:dyDescent="0.25">
      <c r="A319" s="68" t="str">
        <f>IF(E319="visualizzare","X","")</f>
        <v/>
      </c>
      <c r="B319" s="54"/>
      <c r="C319" s="55" t="s">
        <v>1499</v>
      </c>
      <c r="D319" s="58"/>
      <c r="E319" s="71"/>
      <c r="F319" s="5" t="s">
        <v>2020</v>
      </c>
      <c r="G319" s="5" t="s">
        <v>2020</v>
      </c>
      <c r="H319" s="5" t="s">
        <v>2020</v>
      </c>
      <c r="I319" s="5" t="s">
        <v>2020</v>
      </c>
      <c r="J319" s="145" t="str">
        <f t="shared" si="23"/>
        <v/>
      </c>
    </row>
    <row r="320" spans="1:10" ht="60" x14ac:dyDescent="0.25">
      <c r="A320" s="68" t="str">
        <f>IF(E320="visualizzare","X","")</f>
        <v/>
      </c>
      <c r="B320" s="54"/>
      <c r="C320" s="55" t="s">
        <v>1500</v>
      </c>
      <c r="D320" s="58"/>
      <c r="E320" s="71"/>
      <c r="F320" s="5" t="s">
        <v>2020</v>
      </c>
      <c r="G320" s="5" t="s">
        <v>2020</v>
      </c>
      <c r="H320" s="5" t="s">
        <v>2020</v>
      </c>
      <c r="I320" s="5" t="s">
        <v>2020</v>
      </c>
      <c r="J320" s="145" t="str">
        <f t="shared" si="23"/>
        <v/>
      </c>
    </row>
    <row r="321" spans="1:10" ht="52.5" customHeight="1" x14ac:dyDescent="0.25">
      <c r="A321" s="157" t="str">
        <f>IF(E321="con difetti","X",
IF(E321="non applic.","na",
IF(E321="prog. ITR","I",
IF(E321="nota","no",
IF(OR(E321="senza difetti",E321="verificare"),"","")))))</f>
        <v/>
      </c>
      <c r="B321" s="162">
        <v>2302.02</v>
      </c>
      <c r="C321" s="163" t="s">
        <v>1501</v>
      </c>
      <c r="D321" s="164" t="s">
        <v>0</v>
      </c>
      <c r="E321" s="161"/>
      <c r="F321" s="5" t="s">
        <v>2020</v>
      </c>
      <c r="G321" s="5" t="s">
        <v>2020</v>
      </c>
      <c r="H321" s="5" t="s">
        <v>2020</v>
      </c>
      <c r="I321" s="5" t="s">
        <v>2020</v>
      </c>
      <c r="J321" s="145" t="str">
        <f t="shared" si="23"/>
        <v/>
      </c>
    </row>
    <row r="322" spans="1:10" ht="45" x14ac:dyDescent="0.25">
      <c r="A322" s="68" t="str">
        <f>IF(E322="visualizzare","X","")</f>
        <v/>
      </c>
      <c r="B322" s="54"/>
      <c r="C322" s="55" t="s">
        <v>1502</v>
      </c>
      <c r="D322" s="58"/>
      <c r="E322" s="71"/>
      <c r="F322" s="5" t="s">
        <v>2020</v>
      </c>
      <c r="G322" s="5" t="s">
        <v>2020</v>
      </c>
      <c r="H322" s="5" t="s">
        <v>2020</v>
      </c>
      <c r="I322" s="5" t="s">
        <v>2020</v>
      </c>
      <c r="J322" s="145" t="str">
        <f t="shared" si="23"/>
        <v/>
      </c>
    </row>
    <row r="323" spans="1:10" ht="52.5" customHeight="1" x14ac:dyDescent="0.25">
      <c r="A323" s="157" t="str">
        <f>IF(E323="con difetti","X",
IF(E323="non applic.","na",
IF(E323="prog. ITR","I",
IF(E323="nota","no",
IF(OR(E323="senza difetti",E323="verificare"),"","")))))</f>
        <v/>
      </c>
      <c r="B323" s="162">
        <v>2302.0300000000002</v>
      </c>
      <c r="C323" s="163" t="s">
        <v>1503</v>
      </c>
      <c r="D323" s="164" t="s">
        <v>0</v>
      </c>
      <c r="E323" s="161"/>
      <c r="F323" s="5" t="s">
        <v>2020</v>
      </c>
      <c r="G323" s="5" t="s">
        <v>2020</v>
      </c>
      <c r="H323" s="5" t="s">
        <v>2020</v>
      </c>
      <c r="I323" s="5" t="s">
        <v>2020</v>
      </c>
      <c r="J323" s="145" t="str">
        <f t="shared" si="23"/>
        <v/>
      </c>
    </row>
    <row r="324" spans="1:10" ht="29.45" customHeight="1" x14ac:dyDescent="0.25">
      <c r="A324" s="68" t="str">
        <f>IF(E324="visualizzare","X","")</f>
        <v/>
      </c>
      <c r="B324" s="54"/>
      <c r="C324" s="55" t="s">
        <v>1504</v>
      </c>
      <c r="D324" s="58"/>
      <c r="E324" s="71"/>
      <c r="F324" s="5" t="s">
        <v>2020</v>
      </c>
      <c r="G324" s="5" t="s">
        <v>2020</v>
      </c>
      <c r="H324" s="5" t="s">
        <v>2020</v>
      </c>
      <c r="I324" s="5" t="s">
        <v>2020</v>
      </c>
      <c r="J324" s="145" t="str">
        <f t="shared" si="23"/>
        <v/>
      </c>
    </row>
    <row r="325" spans="1:10" ht="57" customHeight="1" x14ac:dyDescent="0.25">
      <c r="A325" s="157" t="str">
        <f>IF(E325="con difetti","X",
IF(E325="non applic.","na",
IF(E325="prog. ITR","I",
IF(E325="nota","no",
IF(OR(E325="senza difetti",E325="verificare"),"","")))))</f>
        <v/>
      </c>
      <c r="B325" s="162">
        <v>2302.04</v>
      </c>
      <c r="C325" s="163" t="s">
        <v>1505</v>
      </c>
      <c r="D325" s="164" t="s">
        <v>2021</v>
      </c>
      <c r="E325" s="161"/>
      <c r="F325" s="5" t="s">
        <v>2020</v>
      </c>
      <c r="G325" s="5" t="s">
        <v>2020</v>
      </c>
      <c r="H325" s="5" t="s">
        <v>2020</v>
      </c>
      <c r="I325" s="5" t="s">
        <v>2020</v>
      </c>
      <c r="J325" s="145" t="str">
        <f t="shared" si="23"/>
        <v/>
      </c>
    </row>
    <row r="326" spans="1:10" ht="44.1" customHeight="1" thickBot="1" x14ac:dyDescent="0.3">
      <c r="A326" s="68" t="str">
        <f>IF(E326="visualizzare","X","")</f>
        <v/>
      </c>
      <c r="B326" s="57"/>
      <c r="C326" s="59" t="s">
        <v>1506</v>
      </c>
      <c r="D326" s="60"/>
      <c r="E326" s="71"/>
      <c r="F326" s="5" t="s">
        <v>2020</v>
      </c>
      <c r="G326" s="5" t="s">
        <v>2020</v>
      </c>
      <c r="H326" s="5" t="s">
        <v>2020</v>
      </c>
      <c r="I326" s="5" t="s">
        <v>2020</v>
      </c>
      <c r="J326" s="145" t="str">
        <f t="shared" si="23"/>
        <v/>
      </c>
    </row>
    <row r="327" spans="1:10" ht="15.75" thickBot="1" x14ac:dyDescent="0.3">
      <c r="A327" s="14" t="str">
        <f>IF(OR(COUNTIF(A328:A336,"X")&gt;0,J327="non applic."),"X","")</f>
        <v/>
      </c>
      <c r="B327" s="40">
        <v>2303</v>
      </c>
      <c r="C327" s="19" t="s">
        <v>1507</v>
      </c>
      <c r="D327" s="20"/>
      <c r="E327" s="42"/>
      <c r="F327" s="5" t="s">
        <v>2020</v>
      </c>
      <c r="G327" s="5" t="s">
        <v>2020</v>
      </c>
      <c r="H327" s="5" t="s">
        <v>2020</v>
      </c>
      <c r="I327" s="5" t="s">
        <v>2020</v>
      </c>
      <c r="J327" s="145" t="str">
        <f t="shared" ref="J327:J336" si="24">IF(OR($E$148="non applic.",$E$270="non applic.",$E$327="non applic.")=TRUE,"entfällt","")</f>
        <v/>
      </c>
    </row>
    <row r="328" spans="1:10" ht="44.45" customHeight="1" x14ac:dyDescent="0.25">
      <c r="A328" s="157" t="str">
        <f>IF(E328="con difetti","X",
IF(E328="non applic.","na",
IF(E328="prog. ITR","I",
IF(E328="nota","no",
IF(OR(E328="senza difetti",E328="verificare"),"","")))))</f>
        <v/>
      </c>
      <c r="B328" s="158">
        <v>2303.0100000000002</v>
      </c>
      <c r="C328" s="159" t="s">
        <v>1508</v>
      </c>
      <c r="D328" s="160" t="s">
        <v>2022</v>
      </c>
      <c r="E328" s="161"/>
      <c r="F328" s="5" t="s">
        <v>2020</v>
      </c>
      <c r="G328" s="5" t="s">
        <v>2020</v>
      </c>
      <c r="H328" s="5" t="s">
        <v>2020</v>
      </c>
      <c r="I328" s="5" t="s">
        <v>2020</v>
      </c>
      <c r="J328" s="145" t="str">
        <f t="shared" si="24"/>
        <v/>
      </c>
    </row>
    <row r="329" spans="1:10" x14ac:dyDescent="0.25">
      <c r="A329" s="68" t="str">
        <f>IF(E329="visualizzare","X","")</f>
        <v/>
      </c>
      <c r="B329" s="54"/>
      <c r="C329" s="55" t="s">
        <v>1509</v>
      </c>
      <c r="D329" s="58"/>
      <c r="E329" s="71"/>
      <c r="F329" s="5" t="s">
        <v>2020</v>
      </c>
      <c r="G329" s="5" t="s">
        <v>2020</v>
      </c>
      <c r="H329" s="5" t="s">
        <v>2020</v>
      </c>
      <c r="I329" s="5" t="s">
        <v>2020</v>
      </c>
      <c r="J329" s="145" t="str">
        <f t="shared" si="24"/>
        <v/>
      </c>
    </row>
    <row r="330" spans="1:10" ht="45" x14ac:dyDescent="0.25">
      <c r="A330" s="68" t="str">
        <f>IF(E330="visualizzare","X","")</f>
        <v/>
      </c>
      <c r="B330" s="54"/>
      <c r="C330" s="55" t="s">
        <v>1510</v>
      </c>
      <c r="D330" s="58"/>
      <c r="E330" s="71"/>
      <c r="F330" s="5" t="s">
        <v>2020</v>
      </c>
      <c r="G330" s="5" t="s">
        <v>2020</v>
      </c>
      <c r="H330" s="5" t="s">
        <v>2020</v>
      </c>
      <c r="I330" s="5" t="s">
        <v>2020</v>
      </c>
      <c r="J330" s="145" t="str">
        <f t="shared" si="24"/>
        <v/>
      </c>
    </row>
    <row r="331" spans="1:10" ht="52.5" customHeight="1" x14ac:dyDescent="0.25">
      <c r="A331" s="157" t="str">
        <f>IF(E331="con difetti","X",
IF(E331="non applic.","na",
IF(E331="prog. ITR","I",
IF(E331="nota","no",
IF(OR(E331="senza difetti",E331="verificare"),"","")))))</f>
        <v/>
      </c>
      <c r="B331" s="162">
        <v>2303.02</v>
      </c>
      <c r="C331" s="163" t="s">
        <v>1511</v>
      </c>
      <c r="D331" s="164" t="s">
        <v>0</v>
      </c>
      <c r="E331" s="161"/>
      <c r="F331" s="5" t="s">
        <v>2020</v>
      </c>
      <c r="G331" s="5" t="s">
        <v>2020</v>
      </c>
      <c r="H331" s="5" t="s">
        <v>2020</v>
      </c>
      <c r="I331" s="5" t="s">
        <v>2020</v>
      </c>
      <c r="J331" s="145" t="str">
        <f t="shared" si="24"/>
        <v/>
      </c>
    </row>
    <row r="332" spans="1:10" ht="30" x14ac:dyDescent="0.25">
      <c r="A332" s="68" t="str">
        <f>IF(E332="visualizzare","X","")</f>
        <v/>
      </c>
      <c r="B332" s="54"/>
      <c r="C332" s="55" t="s">
        <v>1512</v>
      </c>
      <c r="D332" s="58"/>
      <c r="E332" s="71"/>
      <c r="F332" s="5" t="s">
        <v>2020</v>
      </c>
      <c r="G332" s="5" t="s">
        <v>2020</v>
      </c>
      <c r="H332" s="5" t="s">
        <v>2020</v>
      </c>
      <c r="I332" s="5" t="s">
        <v>2020</v>
      </c>
      <c r="J332" s="145" t="str">
        <f t="shared" si="24"/>
        <v/>
      </c>
    </row>
    <row r="333" spans="1:10" ht="52.5" customHeight="1" x14ac:dyDescent="0.25">
      <c r="A333" s="157" t="str">
        <f>IF(E333="con difetti","X",
IF(E333="non applic.","na",
IF(E333="prog. ITR","I",
IF(E333="nota","no",
IF(OR(E333="senza difetti",E333="verificare"),"","")))))</f>
        <v/>
      </c>
      <c r="B333" s="162">
        <v>2303.0300000000002</v>
      </c>
      <c r="C333" s="163" t="s">
        <v>1513</v>
      </c>
      <c r="D333" s="164" t="s">
        <v>0</v>
      </c>
      <c r="E333" s="161"/>
      <c r="F333" s="5" t="s">
        <v>2020</v>
      </c>
      <c r="G333" s="5" t="s">
        <v>2020</v>
      </c>
      <c r="H333" s="5" t="s">
        <v>2020</v>
      </c>
      <c r="I333" s="5" t="s">
        <v>2020</v>
      </c>
      <c r="J333" s="145" t="str">
        <f t="shared" si="24"/>
        <v/>
      </c>
    </row>
    <row r="334" spans="1:10" ht="30" x14ac:dyDescent="0.25">
      <c r="A334" s="68" t="str">
        <f>IF(E334="visualizzare","X","")</f>
        <v/>
      </c>
      <c r="B334" s="54"/>
      <c r="C334" s="55" t="s">
        <v>1514</v>
      </c>
      <c r="D334" s="58"/>
      <c r="E334" s="71"/>
      <c r="F334" s="5" t="s">
        <v>2020</v>
      </c>
      <c r="G334" s="5" t="s">
        <v>2020</v>
      </c>
      <c r="H334" s="5" t="s">
        <v>2020</v>
      </c>
      <c r="I334" s="5" t="s">
        <v>2020</v>
      </c>
      <c r="J334" s="145" t="str">
        <f t="shared" si="24"/>
        <v/>
      </c>
    </row>
    <row r="335" spans="1:10" ht="44.45" customHeight="1" x14ac:dyDescent="0.25">
      <c r="A335" s="157" t="str">
        <f>IF(E335="con difetti","X",
IF(E335="non applic.","na",
IF(E335="prog. ITR","I",
IF(E335="nota","no",
IF(OR(E335="senza difetti",E335="verificare"),"","")))))</f>
        <v/>
      </c>
      <c r="B335" s="162">
        <v>2303.04</v>
      </c>
      <c r="C335" s="163" t="s">
        <v>1515</v>
      </c>
      <c r="D335" s="164" t="s">
        <v>2022</v>
      </c>
      <c r="E335" s="161"/>
      <c r="F335" s="5" t="s">
        <v>2020</v>
      </c>
      <c r="G335" s="5" t="s">
        <v>2020</v>
      </c>
      <c r="H335" s="5" t="s">
        <v>2020</v>
      </c>
      <c r="I335" s="5" t="s">
        <v>2020</v>
      </c>
      <c r="J335" s="145" t="str">
        <f t="shared" si="24"/>
        <v/>
      </c>
    </row>
    <row r="336" spans="1:10" ht="45.75" thickBot="1" x14ac:dyDescent="0.3">
      <c r="A336" s="68" t="str">
        <f>IF(E336="visualizzare","X","")</f>
        <v/>
      </c>
      <c r="B336" s="57"/>
      <c r="C336" s="59" t="s">
        <v>1613</v>
      </c>
      <c r="D336" s="60"/>
      <c r="E336" s="71"/>
      <c r="F336" s="5" t="s">
        <v>2020</v>
      </c>
      <c r="G336" s="5" t="s">
        <v>2020</v>
      </c>
      <c r="H336" s="5" t="s">
        <v>2020</v>
      </c>
      <c r="I336" s="5" t="s">
        <v>2020</v>
      </c>
      <c r="J336" s="145" t="str">
        <f t="shared" si="24"/>
        <v/>
      </c>
    </row>
    <row r="337" spans="1:10" ht="15.75" thickBot="1" x14ac:dyDescent="0.3">
      <c r="A337" s="14" t="str">
        <f>IF(OR(COUNTIF(A338:A383,"X")&gt;0,J337="non applic."),"X","")</f>
        <v/>
      </c>
      <c r="B337" s="40">
        <v>2304</v>
      </c>
      <c r="C337" s="19" t="s">
        <v>1516</v>
      </c>
      <c r="D337" s="20"/>
      <c r="E337" s="42"/>
      <c r="F337" s="5" t="s">
        <v>2020</v>
      </c>
      <c r="G337" s="5" t="s">
        <v>2020</v>
      </c>
      <c r="H337" s="5" t="s">
        <v>2020</v>
      </c>
      <c r="I337" s="1"/>
      <c r="J337" s="145" t="str">
        <f t="shared" ref="J337:J383" si="25">IF(OR($E$148="non applic.",$E$270="non applic.",$E$337="non applic.")=TRUE,"entfällt","")</f>
        <v/>
      </c>
    </row>
    <row r="338" spans="1:10" ht="52.5" customHeight="1" x14ac:dyDescent="0.25">
      <c r="A338" s="157" t="str">
        <f>IF(E338="con difetti","X",
IF(E338="non applic.","na",
IF(E338="prog. ITR","I",
IF(E338="nota","no",
IF(OR(E338="senza difetti",E338="verificare"),"","")))))</f>
        <v/>
      </c>
      <c r="B338" s="158">
        <v>2304.0100000000002</v>
      </c>
      <c r="C338" s="159" t="s">
        <v>1517</v>
      </c>
      <c r="D338" s="160" t="s">
        <v>0</v>
      </c>
      <c r="E338" s="161"/>
      <c r="F338" s="5" t="s">
        <v>2020</v>
      </c>
      <c r="G338" s="5" t="s">
        <v>2020</v>
      </c>
      <c r="H338" s="5" t="s">
        <v>2020</v>
      </c>
      <c r="I338" s="1"/>
      <c r="J338" s="145" t="str">
        <f t="shared" si="25"/>
        <v/>
      </c>
    </row>
    <row r="339" spans="1:10" ht="29.45" customHeight="1" x14ac:dyDescent="0.25">
      <c r="A339" s="68" t="str">
        <f t="shared" ref="A339:A346" si="26">IF(E339="visualizzare","X","")</f>
        <v/>
      </c>
      <c r="B339" s="54"/>
      <c r="C339" s="66" t="s">
        <v>1518</v>
      </c>
      <c r="D339" s="58"/>
      <c r="E339" s="71"/>
      <c r="F339" s="5" t="s">
        <v>2020</v>
      </c>
      <c r="G339" s="5" t="s">
        <v>2020</v>
      </c>
      <c r="H339" s="5" t="s">
        <v>2020</v>
      </c>
      <c r="I339" s="1"/>
      <c r="J339" s="145" t="str">
        <f t="shared" si="25"/>
        <v/>
      </c>
    </row>
    <row r="340" spans="1:10" ht="15" customHeight="1" x14ac:dyDescent="0.25">
      <c r="A340" s="68" t="str">
        <f t="shared" si="26"/>
        <v/>
      </c>
      <c r="B340" s="54"/>
      <c r="C340" s="81" t="s">
        <v>1519</v>
      </c>
      <c r="D340" s="58"/>
      <c r="E340" s="71"/>
      <c r="F340" s="5" t="s">
        <v>2020</v>
      </c>
      <c r="G340" s="5" t="s">
        <v>2020</v>
      </c>
      <c r="H340" s="5" t="s">
        <v>2020</v>
      </c>
      <c r="I340" s="1"/>
      <c r="J340" s="145" t="str">
        <f t="shared" si="25"/>
        <v/>
      </c>
    </row>
    <row r="341" spans="1:10" ht="15" customHeight="1" x14ac:dyDescent="0.25">
      <c r="A341" s="68" t="str">
        <f t="shared" si="26"/>
        <v/>
      </c>
      <c r="B341" s="54"/>
      <c r="C341" s="81" t="s">
        <v>1520</v>
      </c>
      <c r="D341" s="58"/>
      <c r="E341" s="71"/>
      <c r="F341" s="5" t="s">
        <v>2020</v>
      </c>
      <c r="G341" s="5" t="s">
        <v>2020</v>
      </c>
      <c r="H341" s="5" t="s">
        <v>2020</v>
      </c>
      <c r="I341" s="1"/>
      <c r="J341" s="145" t="str">
        <f t="shared" si="25"/>
        <v/>
      </c>
    </row>
    <row r="342" spans="1:10" ht="15" customHeight="1" x14ac:dyDescent="0.25">
      <c r="A342" s="68" t="str">
        <f t="shared" si="26"/>
        <v/>
      </c>
      <c r="B342" s="54"/>
      <c r="C342" s="81" t="s">
        <v>1521</v>
      </c>
      <c r="D342" s="58"/>
      <c r="E342" s="71"/>
      <c r="F342" s="5" t="s">
        <v>2020</v>
      </c>
      <c r="G342" s="5" t="s">
        <v>2020</v>
      </c>
      <c r="H342" s="5" t="s">
        <v>2020</v>
      </c>
      <c r="I342" s="1"/>
      <c r="J342" s="145" t="str">
        <f t="shared" si="25"/>
        <v/>
      </c>
    </row>
    <row r="343" spans="1:10" ht="15" customHeight="1" x14ac:dyDescent="0.25">
      <c r="A343" s="68" t="str">
        <f t="shared" si="26"/>
        <v/>
      </c>
      <c r="B343" s="54"/>
      <c r="C343" s="81" t="s">
        <v>1522</v>
      </c>
      <c r="D343" s="58"/>
      <c r="E343" s="71"/>
      <c r="F343" s="5" t="s">
        <v>2020</v>
      </c>
      <c r="G343" s="5" t="s">
        <v>2020</v>
      </c>
      <c r="H343" s="5" t="s">
        <v>2020</v>
      </c>
      <c r="I343" s="1"/>
      <c r="J343" s="145" t="str">
        <f t="shared" si="25"/>
        <v/>
      </c>
    </row>
    <row r="344" spans="1:10" ht="15" customHeight="1" x14ac:dyDescent="0.25">
      <c r="A344" s="68" t="str">
        <f t="shared" si="26"/>
        <v/>
      </c>
      <c r="B344" s="54"/>
      <c r="C344" s="81" t="s">
        <v>1523</v>
      </c>
      <c r="D344" s="58"/>
      <c r="E344" s="71"/>
      <c r="F344" s="5" t="s">
        <v>2020</v>
      </c>
      <c r="G344" s="5" t="s">
        <v>2020</v>
      </c>
      <c r="H344" s="5" t="s">
        <v>2020</v>
      </c>
      <c r="I344" s="1"/>
      <c r="J344" s="145" t="str">
        <f t="shared" si="25"/>
        <v/>
      </c>
    </row>
    <row r="345" spans="1:10" ht="15" customHeight="1" x14ac:dyDescent="0.25">
      <c r="A345" s="68" t="str">
        <f t="shared" si="26"/>
        <v/>
      </c>
      <c r="B345" s="54"/>
      <c r="C345" s="81" t="s">
        <v>1524</v>
      </c>
      <c r="D345" s="58"/>
      <c r="E345" s="71"/>
      <c r="F345" s="5" t="s">
        <v>2020</v>
      </c>
      <c r="G345" s="5" t="s">
        <v>2020</v>
      </c>
      <c r="H345" s="5" t="s">
        <v>2020</v>
      </c>
      <c r="I345" s="1"/>
      <c r="J345" s="145" t="str">
        <f t="shared" si="25"/>
        <v/>
      </c>
    </row>
    <row r="346" spans="1:10" ht="15" customHeight="1" x14ac:dyDescent="0.25">
      <c r="A346" s="68" t="str">
        <f t="shared" si="26"/>
        <v/>
      </c>
      <c r="B346" s="54"/>
      <c r="C346" s="81" t="s">
        <v>1525</v>
      </c>
      <c r="D346" s="58"/>
      <c r="E346" s="71"/>
      <c r="F346" s="5" t="s">
        <v>2020</v>
      </c>
      <c r="G346" s="5" t="s">
        <v>2020</v>
      </c>
      <c r="H346" s="5" t="s">
        <v>2020</v>
      </c>
      <c r="I346" s="1"/>
      <c r="J346" s="145" t="str">
        <f t="shared" si="25"/>
        <v/>
      </c>
    </row>
    <row r="347" spans="1:10" ht="52.5" customHeight="1" x14ac:dyDescent="0.25">
      <c r="A347" s="157" t="str">
        <f>IF(E347="con difetti","X",
IF(E347="non applic.","na",
IF(E347="prog. ITR","I",
IF(E347="nota","no",
IF(OR(E347="senza difetti",E347="verificare"),"","")))))</f>
        <v/>
      </c>
      <c r="B347" s="162">
        <v>2304.02</v>
      </c>
      <c r="C347" s="163" t="s">
        <v>1526</v>
      </c>
      <c r="D347" s="164" t="s">
        <v>0</v>
      </c>
      <c r="E347" s="161"/>
      <c r="F347" s="5" t="s">
        <v>2020</v>
      </c>
      <c r="G347" s="5" t="s">
        <v>2020</v>
      </c>
      <c r="H347" s="5" t="s">
        <v>2020</v>
      </c>
      <c r="I347" s="1"/>
      <c r="J347" s="145" t="str">
        <f t="shared" si="25"/>
        <v/>
      </c>
    </row>
    <row r="348" spans="1:10" ht="29.45" customHeight="1" x14ac:dyDescent="0.25">
      <c r="A348" s="68" t="str">
        <f>IF(E348="visualizzare","X","")</f>
        <v/>
      </c>
      <c r="B348" s="54"/>
      <c r="C348" s="55" t="s">
        <v>1527</v>
      </c>
      <c r="D348" s="58"/>
      <c r="E348" s="71"/>
      <c r="F348" s="5" t="s">
        <v>2020</v>
      </c>
      <c r="G348" s="5" t="s">
        <v>2020</v>
      </c>
      <c r="H348" s="5" t="s">
        <v>2020</v>
      </c>
      <c r="I348" s="1"/>
      <c r="J348" s="145" t="str">
        <f t="shared" si="25"/>
        <v/>
      </c>
    </row>
    <row r="349" spans="1:10" ht="57" customHeight="1" x14ac:dyDescent="0.25">
      <c r="A349" s="157" t="str">
        <f>IF(E349="con difetti","X",
IF(E349="non applic.","na",
IF(E349="prog. ITR","I",
IF(E349="nota","no",
IF(OR(E349="senza difetti",E349="verificare"),"","")))))</f>
        <v/>
      </c>
      <c r="B349" s="162">
        <v>2304.0300000000002</v>
      </c>
      <c r="C349" s="163" t="s">
        <v>1528</v>
      </c>
      <c r="D349" s="164" t="s">
        <v>2021</v>
      </c>
      <c r="E349" s="161"/>
      <c r="F349" s="5" t="s">
        <v>2020</v>
      </c>
      <c r="G349" s="5" t="s">
        <v>2020</v>
      </c>
      <c r="H349" s="5" t="s">
        <v>2020</v>
      </c>
      <c r="I349" s="1"/>
      <c r="J349" s="145" t="str">
        <f t="shared" si="25"/>
        <v/>
      </c>
    </row>
    <row r="350" spans="1:10" ht="45" x14ac:dyDescent="0.25">
      <c r="A350" s="68" t="str">
        <f>IF(E350="visualizzare","X","")</f>
        <v/>
      </c>
      <c r="B350" s="54"/>
      <c r="C350" s="55" t="s">
        <v>1529</v>
      </c>
      <c r="D350" s="58"/>
      <c r="E350" s="71"/>
      <c r="F350" s="5" t="s">
        <v>2020</v>
      </c>
      <c r="G350" s="5" t="s">
        <v>2020</v>
      </c>
      <c r="H350" s="5" t="s">
        <v>2020</v>
      </c>
      <c r="I350" s="1"/>
      <c r="J350" s="145" t="str">
        <f t="shared" si="25"/>
        <v/>
      </c>
    </row>
    <row r="351" spans="1:10" ht="57" customHeight="1" x14ac:dyDescent="0.25">
      <c r="A351" s="157" t="str">
        <f>IF(E351="con difetti","X",
IF(E351="non applic.","na",
IF(E351="prog. ITR","I",
IF(E351="nota","no",
IF(OR(E351="senza difetti",E351="verificare"),"","")))))</f>
        <v/>
      </c>
      <c r="B351" s="162">
        <v>2304.04</v>
      </c>
      <c r="C351" s="163" t="s">
        <v>1530</v>
      </c>
      <c r="D351" s="164" t="s">
        <v>2021</v>
      </c>
      <c r="E351" s="161"/>
      <c r="F351" s="5" t="s">
        <v>2020</v>
      </c>
      <c r="G351" s="5" t="s">
        <v>2020</v>
      </c>
      <c r="H351" s="5" t="s">
        <v>2020</v>
      </c>
      <c r="I351" s="1"/>
      <c r="J351" s="145" t="str">
        <f t="shared" si="25"/>
        <v/>
      </c>
    </row>
    <row r="352" spans="1:10" ht="29.45" customHeight="1" x14ac:dyDescent="0.25">
      <c r="A352" s="68" t="str">
        <f>IF(E352="visualizzare","X","")</f>
        <v/>
      </c>
      <c r="B352" s="54"/>
      <c r="C352" s="55" t="s">
        <v>1531</v>
      </c>
      <c r="D352" s="58"/>
      <c r="E352" s="71"/>
      <c r="F352" s="5" t="s">
        <v>2020</v>
      </c>
      <c r="G352" s="5" t="s">
        <v>2020</v>
      </c>
      <c r="H352" s="5" t="s">
        <v>2020</v>
      </c>
      <c r="I352" s="1"/>
      <c r="J352" s="145" t="str">
        <f t="shared" si="25"/>
        <v/>
      </c>
    </row>
    <row r="353" spans="1:10" ht="52.5" customHeight="1" x14ac:dyDescent="0.25">
      <c r="A353" s="157" t="str">
        <f>IF(E353="con difetti","X",
IF(E353="non applic.","na",
IF(E353="prog. ITR","I",
IF(E353="nota","no",
IF(OR(E353="senza difetti",E353="verificare"),"","")))))</f>
        <v/>
      </c>
      <c r="B353" s="162">
        <v>2304.0500000000002</v>
      </c>
      <c r="C353" s="163" t="s">
        <v>1532</v>
      </c>
      <c r="D353" s="164" t="s">
        <v>0</v>
      </c>
      <c r="E353" s="161"/>
      <c r="F353" s="5" t="s">
        <v>2020</v>
      </c>
      <c r="G353" s="5" t="s">
        <v>2020</v>
      </c>
      <c r="H353" s="5" t="s">
        <v>2020</v>
      </c>
      <c r="I353" s="1"/>
      <c r="J353" s="145" t="str">
        <f t="shared" si="25"/>
        <v/>
      </c>
    </row>
    <row r="354" spans="1:10" ht="29.45" customHeight="1" x14ac:dyDescent="0.25">
      <c r="A354" s="68" t="str">
        <f>IF(E354="visualizzare","X","")</f>
        <v/>
      </c>
      <c r="B354" s="54"/>
      <c r="C354" s="55" t="s">
        <v>1533</v>
      </c>
      <c r="D354" s="58"/>
      <c r="E354" s="71"/>
      <c r="F354" s="5" t="s">
        <v>2020</v>
      </c>
      <c r="G354" s="5" t="s">
        <v>2020</v>
      </c>
      <c r="H354" s="5" t="s">
        <v>2020</v>
      </c>
      <c r="I354" s="1"/>
      <c r="J354" s="145" t="str">
        <f t="shared" si="25"/>
        <v/>
      </c>
    </row>
    <row r="355" spans="1:10" ht="57" customHeight="1" x14ac:dyDescent="0.25">
      <c r="A355" s="157" t="str">
        <f>IF(E355="con difetti","X",
IF(E355="non applic.","na",
IF(E355="prog. ITR","I",
IF(E355="nota","no",
IF(OR(E355="senza difetti",E355="verificare"),"","")))))</f>
        <v/>
      </c>
      <c r="B355" s="162">
        <v>2304.06</v>
      </c>
      <c r="C355" s="163" t="s">
        <v>1534</v>
      </c>
      <c r="D355" s="164" t="s">
        <v>2021</v>
      </c>
      <c r="E355" s="161"/>
      <c r="F355" s="5" t="s">
        <v>2020</v>
      </c>
      <c r="G355" s="5" t="s">
        <v>2020</v>
      </c>
      <c r="H355" s="5" t="s">
        <v>2020</v>
      </c>
      <c r="I355" s="1"/>
      <c r="J355" s="145" t="str">
        <f t="shared" si="25"/>
        <v/>
      </c>
    </row>
    <row r="356" spans="1:10" ht="29.45" customHeight="1" x14ac:dyDescent="0.25">
      <c r="A356" s="68" t="str">
        <f>IF(E356="visualizzare","X","")</f>
        <v/>
      </c>
      <c r="B356" s="54"/>
      <c r="C356" s="55" t="s">
        <v>1535</v>
      </c>
      <c r="D356" s="58"/>
      <c r="E356" s="71"/>
      <c r="F356" s="5" t="s">
        <v>2020</v>
      </c>
      <c r="G356" s="5" t="s">
        <v>2020</v>
      </c>
      <c r="H356" s="5" t="s">
        <v>2020</v>
      </c>
      <c r="I356" s="1"/>
      <c r="J356" s="145" t="str">
        <f t="shared" si="25"/>
        <v/>
      </c>
    </row>
    <row r="357" spans="1:10" ht="57" customHeight="1" x14ac:dyDescent="0.25">
      <c r="A357" s="157" t="str">
        <f>IF(E357="con difetti","X",
IF(E357="non applic.","na",
IF(E357="prog. ITR","I",
IF(E357="nota","no",
IF(OR(E357="senza difetti",E357="verificare"),"","")))))</f>
        <v/>
      </c>
      <c r="B357" s="162">
        <v>2304.0700000000002</v>
      </c>
      <c r="C357" s="163" t="s">
        <v>1536</v>
      </c>
      <c r="D357" s="164" t="s">
        <v>2021</v>
      </c>
      <c r="E357" s="161"/>
      <c r="F357" s="5" t="s">
        <v>2020</v>
      </c>
      <c r="G357" s="5" t="s">
        <v>2020</v>
      </c>
      <c r="H357" s="5" t="s">
        <v>2020</v>
      </c>
      <c r="I357" s="1"/>
      <c r="J357" s="145" t="str">
        <f t="shared" si="25"/>
        <v/>
      </c>
    </row>
    <row r="358" spans="1:10" ht="29.45" customHeight="1" x14ac:dyDescent="0.25">
      <c r="A358" s="68" t="str">
        <f>IF(E358="visualizzare","X","")</f>
        <v/>
      </c>
      <c r="B358" s="54"/>
      <c r="C358" s="55" t="s">
        <v>1537</v>
      </c>
      <c r="D358" s="58"/>
      <c r="E358" s="71"/>
      <c r="F358" s="5" t="s">
        <v>2020</v>
      </c>
      <c r="G358" s="5" t="s">
        <v>2020</v>
      </c>
      <c r="H358" s="5" t="s">
        <v>2020</v>
      </c>
      <c r="I358" s="1"/>
      <c r="J358" s="145" t="str">
        <f t="shared" si="25"/>
        <v/>
      </c>
    </row>
    <row r="359" spans="1:10" ht="51.95" customHeight="1" x14ac:dyDescent="0.25">
      <c r="A359" s="157" t="str">
        <f>IF(E359="con difetti","X",
IF(E359="non applic.","na",
IF(E359="prog. ITR","I",
IF(E359="nota","no",
IF(OR(E359="senza difetti",E359="verificare"),"","")))))</f>
        <v/>
      </c>
      <c r="B359" s="162">
        <v>2304.08</v>
      </c>
      <c r="C359" s="163" t="s">
        <v>1538</v>
      </c>
      <c r="D359" s="164" t="s">
        <v>1</v>
      </c>
      <c r="E359" s="161"/>
      <c r="F359" s="5" t="s">
        <v>2020</v>
      </c>
      <c r="G359" s="5" t="s">
        <v>2020</v>
      </c>
      <c r="H359" s="5" t="s">
        <v>2020</v>
      </c>
      <c r="I359" s="1"/>
      <c r="J359" s="145" t="str">
        <f t="shared" si="25"/>
        <v/>
      </c>
    </row>
    <row r="360" spans="1:10" ht="116.45" customHeight="1" x14ac:dyDescent="0.25">
      <c r="A360" s="68" t="str">
        <f>IF(E360="visualizzare","X","")</f>
        <v/>
      </c>
      <c r="B360" s="54"/>
      <c r="C360" s="55" t="s">
        <v>1539</v>
      </c>
      <c r="D360" s="58"/>
      <c r="E360" s="71"/>
      <c r="F360" s="5" t="s">
        <v>2020</v>
      </c>
      <c r="G360" s="5" t="s">
        <v>2020</v>
      </c>
      <c r="H360" s="5" t="s">
        <v>2020</v>
      </c>
      <c r="I360" s="1"/>
      <c r="J360" s="145" t="str">
        <f t="shared" si="25"/>
        <v/>
      </c>
    </row>
    <row r="361" spans="1:10" ht="57" customHeight="1" x14ac:dyDescent="0.25">
      <c r="A361" s="157" t="str">
        <f>IF(E361="con difetti","X",
IF(E361="non applic.","na",
IF(E361="prog. ITR","I",
IF(E361="nota","no",
IF(OR(E361="senza difetti",E361="verificare"),"","")))))</f>
        <v/>
      </c>
      <c r="B361" s="162">
        <v>2304.09</v>
      </c>
      <c r="C361" s="163" t="s">
        <v>1540</v>
      </c>
      <c r="D361" s="164" t="s">
        <v>2021</v>
      </c>
      <c r="E361" s="161"/>
      <c r="F361" s="5" t="s">
        <v>2020</v>
      </c>
      <c r="G361" s="5" t="s">
        <v>2020</v>
      </c>
      <c r="H361" s="5" t="s">
        <v>2020</v>
      </c>
      <c r="I361" s="1"/>
      <c r="J361" s="145" t="str">
        <f t="shared" si="25"/>
        <v/>
      </c>
    </row>
    <row r="362" spans="1:10" ht="15" customHeight="1" x14ac:dyDescent="0.25">
      <c r="A362" s="68" t="str">
        <f>IF(E362="visualizzare","X","")</f>
        <v/>
      </c>
      <c r="B362" s="54"/>
      <c r="C362" s="55" t="s">
        <v>1541</v>
      </c>
      <c r="D362" s="58"/>
      <c r="E362" s="71"/>
      <c r="F362" s="5" t="s">
        <v>2020</v>
      </c>
      <c r="G362" s="5" t="s">
        <v>2020</v>
      </c>
      <c r="H362" s="5" t="s">
        <v>2020</v>
      </c>
      <c r="I362" s="1"/>
      <c r="J362" s="145" t="str">
        <f t="shared" si="25"/>
        <v/>
      </c>
    </row>
    <row r="363" spans="1:10" ht="57" customHeight="1" x14ac:dyDescent="0.25">
      <c r="A363" s="157" t="str">
        <f>IF(E363="con difetti","X",
IF(E363="non applic.","na",
IF(E363="prog. ITR","I",
IF(E363="nota","no",
IF(OR(E363="senza difetti",E363="verificare"),"","")))))</f>
        <v/>
      </c>
      <c r="B363" s="162">
        <v>2304.1</v>
      </c>
      <c r="C363" s="163" t="s">
        <v>1542</v>
      </c>
      <c r="D363" s="164" t="s">
        <v>2021</v>
      </c>
      <c r="E363" s="161"/>
      <c r="F363" s="5" t="s">
        <v>2020</v>
      </c>
      <c r="G363" s="5" t="s">
        <v>2020</v>
      </c>
      <c r="H363" s="5" t="s">
        <v>2020</v>
      </c>
      <c r="I363" s="1"/>
      <c r="J363" s="145" t="str">
        <f t="shared" si="25"/>
        <v/>
      </c>
    </row>
    <row r="364" spans="1:10" ht="29.45" customHeight="1" x14ac:dyDescent="0.25">
      <c r="A364" s="68" t="str">
        <f>IF(E364="visualizzare","X","")</f>
        <v/>
      </c>
      <c r="B364" s="54"/>
      <c r="C364" s="55" t="s">
        <v>1543</v>
      </c>
      <c r="D364" s="58"/>
      <c r="E364" s="71"/>
      <c r="F364" s="5" t="s">
        <v>2020</v>
      </c>
      <c r="G364" s="5" t="s">
        <v>2020</v>
      </c>
      <c r="H364" s="5" t="s">
        <v>2020</v>
      </c>
      <c r="I364" s="1"/>
      <c r="J364" s="145" t="str">
        <f t="shared" si="25"/>
        <v/>
      </c>
    </row>
    <row r="365" spans="1:10" ht="57" customHeight="1" x14ac:dyDescent="0.25">
      <c r="A365" s="157" t="str">
        <f>IF(E365="con difetti","X",
IF(E365="non applic.","na",
IF(E365="prog. ITR","I",
IF(E365="nota","no",
IF(OR(E365="senza difetti",E365="verificare"),"","")))))</f>
        <v/>
      </c>
      <c r="B365" s="162">
        <v>2304.11</v>
      </c>
      <c r="C365" s="163" t="s">
        <v>1544</v>
      </c>
      <c r="D365" s="164" t="s">
        <v>2021</v>
      </c>
      <c r="E365" s="161"/>
      <c r="F365" s="5" t="s">
        <v>2020</v>
      </c>
      <c r="G365" s="5" t="s">
        <v>2020</v>
      </c>
      <c r="H365" s="5" t="s">
        <v>2020</v>
      </c>
      <c r="I365" s="1"/>
      <c r="J365" s="145" t="str">
        <f t="shared" si="25"/>
        <v/>
      </c>
    </row>
    <row r="366" spans="1:10" ht="15" customHeight="1" x14ac:dyDescent="0.25">
      <c r="A366" s="68" t="str">
        <f>IF(E366="visualizzare","X","")</f>
        <v/>
      </c>
      <c r="B366" s="54"/>
      <c r="C366" s="55" t="s">
        <v>1545</v>
      </c>
      <c r="D366" s="58"/>
      <c r="E366" s="71"/>
      <c r="F366" s="5" t="s">
        <v>2020</v>
      </c>
      <c r="G366" s="5" t="s">
        <v>2020</v>
      </c>
      <c r="H366" s="5" t="s">
        <v>2020</v>
      </c>
      <c r="I366" s="1"/>
      <c r="J366" s="145" t="str">
        <f t="shared" si="25"/>
        <v/>
      </c>
    </row>
    <row r="367" spans="1:10" ht="52.5" customHeight="1" x14ac:dyDescent="0.25">
      <c r="A367" s="157" t="str">
        <f>IF(E367="con difetti","X",
IF(E367="non applic.","na",
IF(E367="prog. ITR","I",
IF(E367="nota","no",
IF(OR(E367="senza difetti",E367="verificare"),"","")))))</f>
        <v/>
      </c>
      <c r="B367" s="162">
        <v>2304.12</v>
      </c>
      <c r="C367" s="163" t="s">
        <v>1546</v>
      </c>
      <c r="D367" s="164" t="s">
        <v>0</v>
      </c>
      <c r="E367" s="161"/>
      <c r="F367" s="5" t="s">
        <v>2020</v>
      </c>
      <c r="G367" s="5" t="s">
        <v>2020</v>
      </c>
      <c r="H367" s="5" t="s">
        <v>2020</v>
      </c>
      <c r="I367" s="1"/>
      <c r="J367" s="145" t="str">
        <f t="shared" si="25"/>
        <v/>
      </c>
    </row>
    <row r="368" spans="1:10" ht="44.1" customHeight="1" x14ac:dyDescent="0.25">
      <c r="A368" s="68" t="str">
        <f>IF(E368="visualizzare","X","")</f>
        <v/>
      </c>
      <c r="B368" s="54"/>
      <c r="C368" s="55" t="s">
        <v>1547</v>
      </c>
      <c r="D368" s="58"/>
      <c r="E368" s="71"/>
      <c r="F368" s="5" t="s">
        <v>2020</v>
      </c>
      <c r="G368" s="5" t="s">
        <v>2020</v>
      </c>
      <c r="H368" s="5" t="s">
        <v>2020</v>
      </c>
      <c r="I368" s="1"/>
      <c r="J368" s="145" t="str">
        <f t="shared" si="25"/>
        <v/>
      </c>
    </row>
    <row r="369" spans="1:10" ht="52.5" customHeight="1" x14ac:dyDescent="0.25">
      <c r="A369" s="157" t="str">
        <f>IF(E369="con difetti","X",
IF(E369="non applic.","na",
IF(E369="prog. ITR","I",
IF(E369="nota","no",
IF(OR(E369="senza difetti",E369="verificare"),"","")))))</f>
        <v/>
      </c>
      <c r="B369" s="162">
        <v>2304.13</v>
      </c>
      <c r="C369" s="163" t="s">
        <v>1548</v>
      </c>
      <c r="D369" s="164" t="s">
        <v>0</v>
      </c>
      <c r="E369" s="161"/>
      <c r="F369" s="5" t="s">
        <v>2020</v>
      </c>
      <c r="G369" s="5" t="s">
        <v>2020</v>
      </c>
      <c r="H369" s="5" t="s">
        <v>2020</v>
      </c>
      <c r="I369" s="1"/>
      <c r="J369" s="145" t="str">
        <f t="shared" si="25"/>
        <v/>
      </c>
    </row>
    <row r="370" spans="1:10" ht="29.45" customHeight="1" x14ac:dyDescent="0.25">
      <c r="A370" s="68" t="str">
        <f>IF(E370="visualizzare","X","")</f>
        <v/>
      </c>
      <c r="B370" s="54"/>
      <c r="C370" s="55" t="s">
        <v>1549</v>
      </c>
      <c r="D370" s="58"/>
      <c r="E370" s="71"/>
      <c r="F370" s="5" t="s">
        <v>2020</v>
      </c>
      <c r="G370" s="5" t="s">
        <v>2020</v>
      </c>
      <c r="H370" s="5" t="s">
        <v>2020</v>
      </c>
      <c r="I370" s="1"/>
      <c r="J370" s="145" t="str">
        <f t="shared" si="25"/>
        <v/>
      </c>
    </row>
    <row r="371" spans="1:10" ht="52.5" customHeight="1" x14ac:dyDescent="0.25">
      <c r="A371" s="157" t="str">
        <f>IF(E371="con difetti","X",
IF(E371="non applic.","na",
IF(E371="prog. ITR","I",
IF(E371="nota","no",
IF(OR(E371="senza difetti",E371="verificare"),"","")))))</f>
        <v/>
      </c>
      <c r="B371" s="162">
        <v>2304.14</v>
      </c>
      <c r="C371" s="163" t="s">
        <v>1550</v>
      </c>
      <c r="D371" s="164" t="s">
        <v>0</v>
      </c>
      <c r="E371" s="161"/>
      <c r="F371" s="5" t="s">
        <v>2020</v>
      </c>
      <c r="G371" s="5" t="s">
        <v>2020</v>
      </c>
      <c r="H371" s="5" t="s">
        <v>2020</v>
      </c>
      <c r="I371" s="1"/>
      <c r="J371" s="145" t="str">
        <f t="shared" si="25"/>
        <v/>
      </c>
    </row>
    <row r="372" spans="1:10" ht="44.1" customHeight="1" x14ac:dyDescent="0.25">
      <c r="A372" s="68" t="str">
        <f>IF(E372="visualizzare","X","")</f>
        <v/>
      </c>
      <c r="B372" s="54"/>
      <c r="C372" s="55" t="s">
        <v>1551</v>
      </c>
      <c r="D372" s="58"/>
      <c r="E372" s="71"/>
      <c r="F372" s="5" t="s">
        <v>2020</v>
      </c>
      <c r="G372" s="5" t="s">
        <v>2020</v>
      </c>
      <c r="H372" s="5" t="s">
        <v>2020</v>
      </c>
      <c r="I372" s="1"/>
      <c r="J372" s="145" t="str">
        <f t="shared" si="25"/>
        <v/>
      </c>
    </row>
    <row r="373" spans="1:10" ht="52.5" customHeight="1" x14ac:dyDescent="0.25">
      <c r="A373" s="157" t="str">
        <f>IF(E373="con difetti","X",
IF(E373="non applic.","na",
IF(E373="prog. ITR","I",
IF(E373="nota","no",
IF(OR(E373="senza difetti",E373="verificare"),"","")))))</f>
        <v/>
      </c>
      <c r="B373" s="162">
        <v>2304.15</v>
      </c>
      <c r="C373" s="163" t="s">
        <v>1552</v>
      </c>
      <c r="D373" s="164" t="s">
        <v>0</v>
      </c>
      <c r="E373" s="161"/>
      <c r="F373" s="5" t="s">
        <v>2020</v>
      </c>
      <c r="G373" s="5" t="s">
        <v>2020</v>
      </c>
      <c r="H373" s="5" t="s">
        <v>2020</v>
      </c>
      <c r="I373" s="1"/>
      <c r="J373" s="145" t="str">
        <f t="shared" si="25"/>
        <v/>
      </c>
    </row>
    <row r="374" spans="1:10" ht="44.1" customHeight="1" x14ac:dyDescent="0.25">
      <c r="A374" s="68" t="str">
        <f>IF(E374="visualizzare","X","")</f>
        <v/>
      </c>
      <c r="B374" s="54"/>
      <c r="C374" s="55" t="s">
        <v>1553</v>
      </c>
      <c r="D374" s="58"/>
      <c r="E374" s="71"/>
      <c r="F374" s="5" t="s">
        <v>2020</v>
      </c>
      <c r="G374" s="5" t="s">
        <v>2020</v>
      </c>
      <c r="H374" s="5" t="s">
        <v>2020</v>
      </c>
      <c r="I374" s="1"/>
      <c r="J374" s="145" t="str">
        <f t="shared" si="25"/>
        <v/>
      </c>
    </row>
    <row r="375" spans="1:10" ht="52.5" customHeight="1" x14ac:dyDescent="0.25">
      <c r="A375" s="157" t="str">
        <f>IF(E375="con difetti","X",
IF(E375="non applic.","na",
IF(E375="prog. ITR","I",
IF(E375="nota","no",
IF(OR(E375="senza difetti",E375="verificare"),"","")))))</f>
        <v/>
      </c>
      <c r="B375" s="162">
        <v>2304.16</v>
      </c>
      <c r="C375" s="163" t="s">
        <v>1554</v>
      </c>
      <c r="D375" s="164" t="s">
        <v>0</v>
      </c>
      <c r="E375" s="161"/>
      <c r="F375" s="5" t="s">
        <v>2020</v>
      </c>
      <c r="G375" s="5" t="s">
        <v>2020</v>
      </c>
      <c r="H375" s="5" t="s">
        <v>2020</v>
      </c>
      <c r="I375" s="1"/>
      <c r="J375" s="145" t="str">
        <f t="shared" si="25"/>
        <v/>
      </c>
    </row>
    <row r="376" spans="1:10" ht="44.1" customHeight="1" x14ac:dyDescent="0.25">
      <c r="A376" s="68" t="str">
        <f>IF(E376="visualizzare","X","")</f>
        <v/>
      </c>
      <c r="B376" s="54"/>
      <c r="C376" s="55" t="s">
        <v>1555</v>
      </c>
      <c r="D376" s="58"/>
      <c r="E376" s="71"/>
      <c r="F376" s="5" t="s">
        <v>2020</v>
      </c>
      <c r="G376" s="5" t="s">
        <v>2020</v>
      </c>
      <c r="H376" s="5" t="s">
        <v>2020</v>
      </c>
      <c r="I376" s="1"/>
      <c r="J376" s="145" t="str">
        <f t="shared" si="25"/>
        <v/>
      </c>
    </row>
    <row r="377" spans="1:10" ht="57" customHeight="1" x14ac:dyDescent="0.25">
      <c r="A377" s="157" t="str">
        <f>IF(E377="con difetti","X",
IF(E377="non applic.","na",
IF(E377="prog. ITR","I",
IF(E377="nota","no",
IF(OR(E377="senza difetti",E377="verificare"),"","")))))</f>
        <v/>
      </c>
      <c r="B377" s="162">
        <v>2304.17</v>
      </c>
      <c r="C377" s="163" t="s">
        <v>1556</v>
      </c>
      <c r="D377" s="164" t="s">
        <v>2021</v>
      </c>
      <c r="E377" s="161"/>
      <c r="F377" s="5" t="s">
        <v>2020</v>
      </c>
      <c r="G377" s="5" t="s">
        <v>2020</v>
      </c>
      <c r="H377" s="5" t="s">
        <v>2020</v>
      </c>
      <c r="I377" s="1"/>
      <c r="J377" s="145" t="str">
        <f t="shared" si="25"/>
        <v/>
      </c>
    </row>
    <row r="378" spans="1:10" ht="44.1" customHeight="1" x14ac:dyDescent="0.25">
      <c r="A378" s="68" t="str">
        <f>IF(E378="visualizzare","X","")</f>
        <v/>
      </c>
      <c r="B378" s="54"/>
      <c r="C378" s="55" t="s">
        <v>1557</v>
      </c>
      <c r="D378" s="58"/>
      <c r="E378" s="71"/>
      <c r="F378" s="5" t="s">
        <v>2020</v>
      </c>
      <c r="G378" s="5" t="s">
        <v>2020</v>
      </c>
      <c r="H378" s="5" t="s">
        <v>2020</v>
      </c>
      <c r="I378" s="1"/>
      <c r="J378" s="145" t="str">
        <f t="shared" si="25"/>
        <v/>
      </c>
    </row>
    <row r="379" spans="1:10" ht="57" customHeight="1" x14ac:dyDescent="0.25">
      <c r="A379" s="157" t="str">
        <f>IF(E379="con difetti","X",
IF(E379="non applic.","na",
IF(E379="prog. ITR","I",
IF(E379="nota","no",
IF(OR(E379="senza difetti",E379="verificare"),"","")))))</f>
        <v/>
      </c>
      <c r="B379" s="162">
        <v>2304.1799999999998</v>
      </c>
      <c r="C379" s="163" t="s">
        <v>1558</v>
      </c>
      <c r="D379" s="164" t="s">
        <v>2021</v>
      </c>
      <c r="E379" s="161"/>
      <c r="F379" s="5" t="s">
        <v>2020</v>
      </c>
      <c r="G379" s="5" t="s">
        <v>2020</v>
      </c>
      <c r="H379" s="5" t="s">
        <v>2020</v>
      </c>
      <c r="I379" s="1"/>
      <c r="J379" s="145" t="str">
        <f t="shared" si="25"/>
        <v/>
      </c>
    </row>
    <row r="380" spans="1:10" ht="15" customHeight="1" x14ac:dyDescent="0.25">
      <c r="A380" s="68" t="str">
        <f>IF(E380="visualizzare","X","")</f>
        <v/>
      </c>
      <c r="B380" s="54"/>
      <c r="C380" s="55" t="s">
        <v>1559</v>
      </c>
      <c r="D380" s="58"/>
      <c r="E380" s="71"/>
      <c r="F380" s="5" t="s">
        <v>2020</v>
      </c>
      <c r="G380" s="5" t="s">
        <v>2020</v>
      </c>
      <c r="H380" s="5" t="s">
        <v>2020</v>
      </c>
      <c r="I380" s="1"/>
      <c r="J380" s="145" t="str">
        <f t="shared" si="25"/>
        <v/>
      </c>
    </row>
    <row r="381" spans="1:10" ht="44.45" customHeight="1" x14ac:dyDescent="0.25">
      <c r="A381" s="157" t="str">
        <f>IF(E381="con difetti","X",
IF(E381="non applic.","na",
IF(E381="prog. ITR","I",
IF(E381="nota","no",
IF(OR(E381="senza difetti",E381="verificare"),"","")))))</f>
        <v/>
      </c>
      <c r="B381" s="162">
        <v>2304.19</v>
      </c>
      <c r="C381" s="163" t="s">
        <v>1560</v>
      </c>
      <c r="D381" s="164" t="s">
        <v>2022</v>
      </c>
      <c r="E381" s="161"/>
      <c r="F381" s="5" t="s">
        <v>2020</v>
      </c>
      <c r="G381" s="5" t="s">
        <v>2020</v>
      </c>
      <c r="H381" s="5" t="s">
        <v>2020</v>
      </c>
      <c r="I381" s="1"/>
      <c r="J381" s="145" t="str">
        <f t="shared" si="25"/>
        <v/>
      </c>
    </row>
    <row r="382" spans="1:10" ht="15" customHeight="1" x14ac:dyDescent="0.25">
      <c r="A382" s="68" t="str">
        <f>IF(E382="visualizzare","X","")</f>
        <v/>
      </c>
      <c r="B382" s="54"/>
      <c r="C382" s="55" t="s">
        <v>1561</v>
      </c>
      <c r="D382" s="58"/>
      <c r="E382" s="71"/>
      <c r="F382" s="5" t="s">
        <v>2020</v>
      </c>
      <c r="G382" s="5" t="s">
        <v>2020</v>
      </c>
      <c r="H382" s="5" t="s">
        <v>2020</v>
      </c>
      <c r="I382" s="1"/>
      <c r="J382" s="145" t="str">
        <f t="shared" si="25"/>
        <v/>
      </c>
    </row>
    <row r="383" spans="1:10" ht="44.1" customHeight="1" thickBot="1" x14ac:dyDescent="0.3">
      <c r="A383" s="68" t="str">
        <f>IF(E383="visualizzare","X","")</f>
        <v/>
      </c>
      <c r="B383" s="57"/>
      <c r="C383" s="59" t="s">
        <v>1562</v>
      </c>
      <c r="D383" s="60"/>
      <c r="E383" s="71"/>
      <c r="F383" s="5" t="s">
        <v>2020</v>
      </c>
      <c r="G383" s="5" t="s">
        <v>2020</v>
      </c>
      <c r="H383" s="5" t="s">
        <v>2020</v>
      </c>
      <c r="I383" s="1"/>
      <c r="J383" s="145" t="str">
        <f t="shared" si="25"/>
        <v/>
      </c>
    </row>
    <row r="384" spans="1:10" ht="15.75" thickBot="1" x14ac:dyDescent="0.3">
      <c r="A384" s="27" t="str">
        <f>IF(OR(A385="X",A392="X",A399="X",J384="non applic."),"X","")</f>
        <v/>
      </c>
      <c r="B384" s="39">
        <v>2400</v>
      </c>
      <c r="C384" s="18" t="s">
        <v>1563</v>
      </c>
      <c r="D384" s="22"/>
      <c r="E384" s="41"/>
      <c r="F384" s="5" t="s">
        <v>2020</v>
      </c>
      <c r="G384" s="5" t="s">
        <v>2020</v>
      </c>
      <c r="H384" s="5" t="s">
        <v>2020</v>
      </c>
      <c r="I384" s="5" t="s">
        <v>2020</v>
      </c>
      <c r="J384" s="145" t="str">
        <f>IF(OR($E$148="non applic.",$E$384="non applic.")=TRUE,"entfällt","")</f>
        <v/>
      </c>
    </row>
    <row r="385" spans="1:10" ht="15.75" thickBot="1" x14ac:dyDescent="0.3">
      <c r="A385" s="14" t="str">
        <f>IF(OR(COUNTIF(A386:A391,"X")&gt;0,J385="non applic."),"X","")</f>
        <v/>
      </c>
      <c r="B385" s="40">
        <v>2401</v>
      </c>
      <c r="C385" s="19" t="s">
        <v>1564</v>
      </c>
      <c r="D385" s="20"/>
      <c r="E385" s="42"/>
      <c r="F385" s="5" t="s">
        <v>2020</v>
      </c>
      <c r="G385" s="5" t="s">
        <v>2020</v>
      </c>
      <c r="H385" s="5" t="s">
        <v>2020</v>
      </c>
      <c r="I385" s="5" t="s">
        <v>2020</v>
      </c>
      <c r="J385" s="145" t="str">
        <f t="shared" ref="J385:J391" si="27">IF(OR($E$148="non applic.",$E$384="non applic.",$E$385="non applic.")=TRUE,"entfällt","")</f>
        <v/>
      </c>
    </row>
    <row r="386" spans="1:10" ht="52.5" customHeight="1" x14ac:dyDescent="0.25">
      <c r="A386" s="157" t="str">
        <f>IF(E386="con difetti","X",
IF(E386="non applic.","na",
IF(E386="prog. ITR","I",
IF(E386="nota","no",
IF(OR(E386="senza difetti",E386="verificare"),"","")))))</f>
        <v/>
      </c>
      <c r="B386" s="158">
        <v>2401.0100000000002</v>
      </c>
      <c r="C386" s="159" t="s">
        <v>1565</v>
      </c>
      <c r="D386" s="160" t="s">
        <v>0</v>
      </c>
      <c r="E386" s="161"/>
      <c r="F386" s="5" t="s">
        <v>2020</v>
      </c>
      <c r="G386" s="5" t="s">
        <v>2020</v>
      </c>
      <c r="H386" s="5" t="s">
        <v>2020</v>
      </c>
      <c r="I386" s="1"/>
      <c r="J386" s="145" t="str">
        <f t="shared" si="27"/>
        <v/>
      </c>
    </row>
    <row r="387" spans="1:10" ht="44.1" customHeight="1" x14ac:dyDescent="0.25">
      <c r="A387" s="68" t="str">
        <f>IF(E387="visualizzare","X","")</f>
        <v/>
      </c>
      <c r="B387" s="54"/>
      <c r="C387" s="55" t="s">
        <v>1566</v>
      </c>
      <c r="D387" s="58"/>
      <c r="E387" s="71"/>
      <c r="F387" s="5" t="s">
        <v>2020</v>
      </c>
      <c r="G387" s="5" t="s">
        <v>2020</v>
      </c>
      <c r="H387" s="5" t="s">
        <v>2020</v>
      </c>
      <c r="I387" s="1"/>
      <c r="J387" s="145" t="str">
        <f t="shared" si="27"/>
        <v/>
      </c>
    </row>
    <row r="388" spans="1:10" ht="52.5" customHeight="1" x14ac:dyDescent="0.25">
      <c r="A388" s="157" t="str">
        <f>IF(E388="con difetti","X",
IF(E388="non applic.","na",
IF(E388="prog. ITR","I",
IF(E388="nota","no",
IF(OR(E388="senza difetti",E388="verificare"),"","")))))</f>
        <v/>
      </c>
      <c r="B388" s="162">
        <v>2401.02</v>
      </c>
      <c r="C388" s="163" t="s">
        <v>1567</v>
      </c>
      <c r="D388" s="164" t="s">
        <v>0</v>
      </c>
      <c r="E388" s="161"/>
      <c r="F388" s="5" t="s">
        <v>2020</v>
      </c>
      <c r="G388" s="5" t="s">
        <v>2020</v>
      </c>
      <c r="H388" s="1"/>
      <c r="I388" s="5" t="s">
        <v>2020</v>
      </c>
      <c r="J388" s="145" t="str">
        <f t="shared" si="27"/>
        <v/>
      </c>
    </row>
    <row r="389" spans="1:10" ht="60" x14ac:dyDescent="0.25">
      <c r="A389" s="68" t="str">
        <f>IF(E389="visualizzare","X","")</f>
        <v/>
      </c>
      <c r="B389" s="54"/>
      <c r="C389" s="55" t="s">
        <v>1568</v>
      </c>
      <c r="D389" s="58"/>
      <c r="E389" s="71"/>
      <c r="F389" s="5" t="s">
        <v>2020</v>
      </c>
      <c r="G389" s="5" t="s">
        <v>2020</v>
      </c>
      <c r="H389" s="1"/>
      <c r="I389" s="5" t="s">
        <v>2020</v>
      </c>
      <c r="J389" s="145" t="str">
        <f t="shared" si="27"/>
        <v/>
      </c>
    </row>
    <row r="390" spans="1:10" ht="52.5" customHeight="1" x14ac:dyDescent="0.25">
      <c r="A390" s="157" t="str">
        <f>IF(E390="con difetti","X",
IF(E390="non applic.","na",
IF(E390="prog. ITR","I",
IF(E390="nota","no",
IF(OR(E390="senza difetti",E390="verificare"),"","")))))</f>
        <v/>
      </c>
      <c r="B390" s="162">
        <v>2401.0300000000002</v>
      </c>
      <c r="C390" s="163" t="s">
        <v>1569</v>
      </c>
      <c r="D390" s="164" t="s">
        <v>0</v>
      </c>
      <c r="E390" s="161"/>
      <c r="F390" s="89" t="s">
        <v>2020</v>
      </c>
      <c r="G390" s="1"/>
      <c r="H390" s="5" t="s">
        <v>2020</v>
      </c>
      <c r="I390" s="1"/>
      <c r="J390" s="145" t="str">
        <f t="shared" si="27"/>
        <v/>
      </c>
    </row>
    <row r="391" spans="1:10" ht="15.75" thickBot="1" x14ac:dyDescent="0.3">
      <c r="A391" s="68" t="str">
        <f>IF(E391="visualizzare","X","")</f>
        <v/>
      </c>
      <c r="B391" s="57"/>
      <c r="C391" s="59" t="s">
        <v>1570</v>
      </c>
      <c r="D391" s="60"/>
      <c r="E391" s="142"/>
      <c r="F391" s="89" t="s">
        <v>2020</v>
      </c>
      <c r="G391" s="1"/>
      <c r="H391" s="5" t="s">
        <v>2020</v>
      </c>
      <c r="I391" s="1"/>
      <c r="J391" s="145" t="str">
        <f t="shared" si="27"/>
        <v/>
      </c>
    </row>
    <row r="392" spans="1:10" ht="15.75" thickBot="1" x14ac:dyDescent="0.3">
      <c r="A392" s="14" t="str">
        <f>IF(OR(COUNTIF(A393:A398,"X")&gt;0,J392="non applic."),"X","")</f>
        <v/>
      </c>
      <c r="B392" s="40">
        <v>2402</v>
      </c>
      <c r="C392" s="19" t="s">
        <v>1571</v>
      </c>
      <c r="D392" s="20"/>
      <c r="E392" s="42"/>
      <c r="F392" s="5" t="s">
        <v>2020</v>
      </c>
      <c r="G392" s="5" t="s">
        <v>2020</v>
      </c>
      <c r="H392" s="5" t="s">
        <v>2020</v>
      </c>
      <c r="I392" s="5" t="s">
        <v>2020</v>
      </c>
      <c r="J392" s="145" t="str">
        <f t="shared" ref="J392:J398" si="28">IF(OR($E$148="non applic.",$E$384="non applic.",$E$392="non applic.")=TRUE,"entfällt","")</f>
        <v/>
      </c>
    </row>
    <row r="393" spans="1:10" ht="52.5" customHeight="1" x14ac:dyDescent="0.25">
      <c r="A393" s="157" t="str">
        <f>IF(E393="con difetti","X",
IF(E393="non applic.","na",
IF(E393="prog. ITR","I",
IF(E393="nota","no",
IF(OR(E393="senza difetti",E393="verificare"),"","")))))</f>
        <v/>
      </c>
      <c r="B393" s="158">
        <v>2402.0100000000002</v>
      </c>
      <c r="C393" s="159" t="s">
        <v>1572</v>
      </c>
      <c r="D393" s="160" t="s">
        <v>0</v>
      </c>
      <c r="E393" s="161"/>
      <c r="F393" s="5" t="s">
        <v>2020</v>
      </c>
      <c r="G393" s="5" t="s">
        <v>2020</v>
      </c>
      <c r="H393" s="5" t="s">
        <v>2020</v>
      </c>
      <c r="I393" s="5" t="s">
        <v>2020</v>
      </c>
      <c r="J393" s="145" t="str">
        <f t="shared" si="28"/>
        <v/>
      </c>
    </row>
    <row r="394" spans="1:10" ht="15" customHeight="1" x14ac:dyDescent="0.25">
      <c r="A394" s="68" t="str">
        <f>IF(E394="visualizzare","X","")</f>
        <v/>
      </c>
      <c r="B394" s="54"/>
      <c r="C394" s="55" t="s">
        <v>1573</v>
      </c>
      <c r="D394" s="58"/>
      <c r="E394" s="71"/>
      <c r="F394" s="5" t="s">
        <v>2020</v>
      </c>
      <c r="G394" s="5" t="s">
        <v>2020</v>
      </c>
      <c r="H394" s="5" t="s">
        <v>2020</v>
      </c>
      <c r="I394" s="5" t="s">
        <v>2020</v>
      </c>
      <c r="J394" s="145" t="str">
        <f t="shared" si="28"/>
        <v/>
      </c>
    </row>
    <row r="395" spans="1:10" ht="52.5" customHeight="1" x14ac:dyDescent="0.25">
      <c r="A395" s="157" t="str">
        <f>IF(E395="con difetti","X",
IF(E395="non applic.","na",
IF(E395="prog. ITR","I",
IF(E395="nota","no",
IF(OR(E395="senza difetti",E395="verificare"),"","")))))</f>
        <v/>
      </c>
      <c r="B395" s="162">
        <v>2402.02</v>
      </c>
      <c r="C395" s="163" t="s">
        <v>1574</v>
      </c>
      <c r="D395" s="164" t="s">
        <v>0</v>
      </c>
      <c r="E395" s="161"/>
      <c r="F395" s="5" t="s">
        <v>2020</v>
      </c>
      <c r="G395" s="5" t="s">
        <v>2020</v>
      </c>
      <c r="H395" s="5" t="s">
        <v>2020</v>
      </c>
      <c r="I395" s="5" t="s">
        <v>2020</v>
      </c>
      <c r="J395" s="145" t="str">
        <f t="shared" si="28"/>
        <v/>
      </c>
    </row>
    <row r="396" spans="1:10" ht="44.1" customHeight="1" x14ac:dyDescent="0.25">
      <c r="A396" s="68" t="str">
        <f>IF(E396="visualizzare","X","")</f>
        <v/>
      </c>
      <c r="B396" s="54"/>
      <c r="C396" s="55" t="s">
        <v>1575</v>
      </c>
      <c r="D396" s="58"/>
      <c r="E396" s="71"/>
      <c r="F396" s="5" t="s">
        <v>2020</v>
      </c>
      <c r="G396" s="5" t="s">
        <v>2020</v>
      </c>
      <c r="H396" s="5" t="s">
        <v>2020</v>
      </c>
      <c r="I396" s="5" t="s">
        <v>2020</v>
      </c>
      <c r="J396" s="145" t="str">
        <f t="shared" si="28"/>
        <v/>
      </c>
    </row>
    <row r="397" spans="1:10" ht="52.5" customHeight="1" x14ac:dyDescent="0.25">
      <c r="A397" s="157" t="str">
        <f>IF(E397="con difetti","X",
IF(E397="non applic.","na",
IF(E397="prog. ITR","I",
IF(E397="nota","no",
IF(OR(E397="senza difetti",E397="verificare"),"","")))))</f>
        <v/>
      </c>
      <c r="B397" s="162">
        <v>2402.0300000000002</v>
      </c>
      <c r="C397" s="163" t="s">
        <v>1576</v>
      </c>
      <c r="D397" s="164" t="s">
        <v>0</v>
      </c>
      <c r="E397" s="161"/>
      <c r="F397" s="5" t="s">
        <v>2020</v>
      </c>
      <c r="G397" s="5" t="s">
        <v>2020</v>
      </c>
      <c r="H397" s="5" t="s">
        <v>2020</v>
      </c>
      <c r="I397" s="5" t="s">
        <v>2020</v>
      </c>
      <c r="J397" s="145" t="str">
        <f t="shared" si="28"/>
        <v/>
      </c>
    </row>
    <row r="398" spans="1:10" ht="15" customHeight="1" thickBot="1" x14ac:dyDescent="0.3">
      <c r="A398" s="68" t="str">
        <f>IF(E398="visualizzare","X","")</f>
        <v/>
      </c>
      <c r="B398" s="57"/>
      <c r="C398" s="59" t="s">
        <v>1577</v>
      </c>
      <c r="D398" s="60"/>
      <c r="E398" s="71"/>
      <c r="F398" s="5" t="s">
        <v>2020</v>
      </c>
      <c r="G398" s="5" t="s">
        <v>2020</v>
      </c>
      <c r="H398" s="5" t="s">
        <v>2020</v>
      </c>
      <c r="I398" s="5" t="s">
        <v>2020</v>
      </c>
      <c r="J398" s="145" t="str">
        <f t="shared" si="28"/>
        <v/>
      </c>
    </row>
    <row r="399" spans="1:10" ht="15.75" thickBot="1" x14ac:dyDescent="0.3">
      <c r="A399" s="14" t="str">
        <f>IF(OR(COUNTIF(A400:A403,"X")&gt;0,J399="non applic."),"X","")</f>
        <v/>
      </c>
      <c r="B399" s="40">
        <v>2403</v>
      </c>
      <c r="C399" s="19" t="s">
        <v>1578</v>
      </c>
      <c r="D399" s="20"/>
      <c r="E399" s="42"/>
      <c r="F399" s="5" t="s">
        <v>2020</v>
      </c>
      <c r="G399" s="5" t="s">
        <v>2020</v>
      </c>
      <c r="H399" s="5" t="s">
        <v>2020</v>
      </c>
      <c r="I399" s="5" t="s">
        <v>2020</v>
      </c>
      <c r="J399" s="145" t="str">
        <f>IF(OR($E$148="non applic.",$E$384="non applic.",$E$399="non applic.")=TRUE,"entfällt","")</f>
        <v/>
      </c>
    </row>
    <row r="400" spans="1:10" ht="57" customHeight="1" x14ac:dyDescent="0.25">
      <c r="A400" s="157" t="str">
        <f>IF(E400="con difetti","X",
IF(E400="non applic.","na",
IF(E400="prog. ITR","I",
IF(E400="nota","no",
IF(OR(E400="senza difetti",E400="verificare"),"","")))))</f>
        <v/>
      </c>
      <c r="B400" s="158">
        <v>2403.0100000000002</v>
      </c>
      <c r="C400" s="159" t="s">
        <v>1579</v>
      </c>
      <c r="D400" s="160" t="s">
        <v>2021</v>
      </c>
      <c r="E400" s="161"/>
      <c r="F400" s="5" t="s">
        <v>2020</v>
      </c>
      <c r="G400" s="5" t="s">
        <v>2020</v>
      </c>
      <c r="H400" s="5" t="s">
        <v>2020</v>
      </c>
      <c r="I400" s="5" t="s">
        <v>2020</v>
      </c>
      <c r="J400" s="145" t="str">
        <f>IF(OR($E$148="non applic.",$E$384="non applic.",$E$399="non applic.")=TRUE,"entfällt","")</f>
        <v/>
      </c>
    </row>
    <row r="401" spans="1:10" ht="29.45" customHeight="1" x14ac:dyDescent="0.25">
      <c r="A401" s="68" t="str">
        <f>IF(E401="visualizzare","X","")</f>
        <v/>
      </c>
      <c r="B401" s="54"/>
      <c r="C401" s="55" t="s">
        <v>1580</v>
      </c>
      <c r="D401" s="58"/>
      <c r="E401" s="71"/>
      <c r="F401" s="5" t="s">
        <v>2020</v>
      </c>
      <c r="G401" s="5" t="s">
        <v>2020</v>
      </c>
      <c r="H401" s="5" t="s">
        <v>2020</v>
      </c>
      <c r="I401" s="5" t="s">
        <v>2020</v>
      </c>
      <c r="J401" s="145" t="str">
        <f>IF(OR($E$148="non applic.",$E$384="non applic.",$E$399="non applic.")=TRUE,"entfällt","")</f>
        <v/>
      </c>
    </row>
    <row r="402" spans="1:10" ht="57" customHeight="1" x14ac:dyDescent="0.25">
      <c r="A402" s="157" t="str">
        <f>IF(E402="con difetti","X",
IF(E402="non applic.","na",
IF(E402="prog. ITR","I",
IF(E402="nota","no",
IF(OR(E402="senza difetti",E402="verificare"),"","")))))</f>
        <v/>
      </c>
      <c r="B402" s="162">
        <v>2403.02</v>
      </c>
      <c r="C402" s="163" t="s">
        <v>1581</v>
      </c>
      <c r="D402" s="164" t="s">
        <v>2021</v>
      </c>
      <c r="E402" s="161"/>
      <c r="F402" s="5" t="s">
        <v>2020</v>
      </c>
      <c r="G402" s="5" t="s">
        <v>2020</v>
      </c>
      <c r="H402" s="5" t="s">
        <v>2020</v>
      </c>
      <c r="I402" s="1"/>
      <c r="J402" s="145" t="str">
        <f>IF(OR($E$148="non applic.",$E$384="non applic.",$E$399="non applic.")=TRUE,"entfällt","")</f>
        <v/>
      </c>
    </row>
    <row r="403" spans="1:10" ht="29.45" customHeight="1" thickBot="1" x14ac:dyDescent="0.3">
      <c r="A403" s="68" t="str">
        <f>IF(E403="visualizzare","X","")</f>
        <v/>
      </c>
      <c r="B403" s="57"/>
      <c r="C403" s="59" t="s">
        <v>1580</v>
      </c>
      <c r="D403" s="60"/>
      <c r="E403" s="71"/>
      <c r="F403" s="5" t="s">
        <v>2020</v>
      </c>
      <c r="G403" s="5" t="s">
        <v>2020</v>
      </c>
      <c r="H403" s="5" t="s">
        <v>2020</v>
      </c>
      <c r="I403" s="1"/>
      <c r="J403" s="145" t="str">
        <f>IF(OR($E$148="non applic.",$E$384="non applic.",$E$399="non applic.")=TRUE,"entfällt","")</f>
        <v/>
      </c>
    </row>
    <row r="404" spans="1:10" ht="15.75" thickBot="1" x14ac:dyDescent="0.3">
      <c r="A404" s="27" t="str">
        <f>IF(OR(A405="X",A412="X",A427="X",J404="non applic."),"X","")</f>
        <v/>
      </c>
      <c r="B404" s="39">
        <v>2500</v>
      </c>
      <c r="C404" s="18" t="s">
        <v>1582</v>
      </c>
      <c r="D404" s="22"/>
      <c r="E404" s="41"/>
      <c r="F404" s="5" t="s">
        <v>2020</v>
      </c>
      <c r="G404" s="5" t="s">
        <v>2020</v>
      </c>
      <c r="H404" s="1"/>
      <c r="I404" s="1"/>
      <c r="J404" s="145" t="str">
        <f>IF(OR($E$148="non applic.",$E$404="non applic.")=TRUE,"entfällt","")</f>
        <v/>
      </c>
    </row>
    <row r="405" spans="1:10" ht="15.75" thickBot="1" x14ac:dyDescent="0.3">
      <c r="A405" s="14" t="str">
        <f>IF(OR(COUNTIF(A406:A411,"X")&gt;0,J405="non applic."),"X","")</f>
        <v/>
      </c>
      <c r="B405" s="40">
        <v>2501</v>
      </c>
      <c r="C405" s="19" t="s">
        <v>1583</v>
      </c>
      <c r="D405" s="20"/>
      <c r="E405" s="42"/>
      <c r="F405" s="5" t="s">
        <v>2020</v>
      </c>
      <c r="G405" s="5" t="s">
        <v>2020</v>
      </c>
      <c r="H405" s="1"/>
      <c r="I405" s="1"/>
      <c r="J405" s="145" t="str">
        <f t="shared" ref="J405:J411" si="29">IF(OR($E$148="non applic.",$E$404="non applic.",$E$405="non applic.")=TRUE,"entfällt","")</f>
        <v/>
      </c>
    </row>
    <row r="406" spans="1:10" ht="51.95" customHeight="1" x14ac:dyDescent="0.25">
      <c r="A406" s="157" t="str">
        <f>IF(E406="con difetti","X",
IF(E406="non applic.","na",
IF(E406="prog. ITR","I",
IF(E406="nota","no",
IF(OR(E406="senza difetti",E406="verificare"),"","")))))</f>
        <v/>
      </c>
      <c r="B406" s="158">
        <v>2501.0100000000002</v>
      </c>
      <c r="C406" s="159" t="s">
        <v>1584</v>
      </c>
      <c r="D406" s="160" t="s">
        <v>1</v>
      </c>
      <c r="E406" s="161"/>
      <c r="F406" s="5" t="s">
        <v>2020</v>
      </c>
      <c r="G406" s="5" t="s">
        <v>2020</v>
      </c>
      <c r="H406" s="1"/>
      <c r="I406" s="1"/>
      <c r="J406" s="145" t="str">
        <f t="shared" si="29"/>
        <v/>
      </c>
    </row>
    <row r="407" spans="1:10" ht="44.1" customHeight="1" x14ac:dyDescent="0.25">
      <c r="A407" s="68" t="str">
        <f>IF(E407="visualizzare","X","")</f>
        <v/>
      </c>
      <c r="B407" s="54"/>
      <c r="C407" s="55" t="s">
        <v>1585</v>
      </c>
      <c r="D407" s="58"/>
      <c r="E407" s="71"/>
      <c r="F407" s="5" t="s">
        <v>2020</v>
      </c>
      <c r="G407" s="5" t="s">
        <v>2020</v>
      </c>
      <c r="H407" s="1"/>
      <c r="I407" s="1"/>
      <c r="J407" s="145" t="str">
        <f t="shared" si="29"/>
        <v/>
      </c>
    </row>
    <row r="408" spans="1:10" ht="51.95" customHeight="1" x14ac:dyDescent="0.25">
      <c r="A408" s="157" t="str">
        <f>IF(E408="con difetti","X",
IF(E408="non applic.","na",
IF(E408="prog. ITR","I",
IF(E408="nota","no",
IF(OR(E408="senza difetti",E408="verificare"),"","")))))</f>
        <v/>
      </c>
      <c r="B408" s="162">
        <v>2501.02</v>
      </c>
      <c r="C408" s="163" t="s">
        <v>1586</v>
      </c>
      <c r="D408" s="164" t="s">
        <v>1</v>
      </c>
      <c r="E408" s="161"/>
      <c r="F408" s="5" t="s">
        <v>2020</v>
      </c>
      <c r="G408" s="5" t="s">
        <v>2020</v>
      </c>
      <c r="H408" s="1"/>
      <c r="I408" s="1"/>
      <c r="J408" s="145" t="str">
        <f t="shared" si="29"/>
        <v/>
      </c>
    </row>
    <row r="409" spans="1:10" ht="102" customHeight="1" x14ac:dyDescent="0.25">
      <c r="A409" s="68" t="str">
        <f>IF(E409="visualizzare","X","")</f>
        <v/>
      </c>
      <c r="B409" s="54"/>
      <c r="C409" s="55" t="s">
        <v>1587</v>
      </c>
      <c r="D409" s="58"/>
      <c r="E409" s="71"/>
      <c r="F409" s="5" t="s">
        <v>2020</v>
      </c>
      <c r="G409" s="5" t="s">
        <v>2020</v>
      </c>
      <c r="H409" s="1"/>
      <c r="I409" s="1"/>
      <c r="J409" s="145" t="str">
        <f t="shared" si="29"/>
        <v/>
      </c>
    </row>
    <row r="410" spans="1:10" ht="60" x14ac:dyDescent="0.25">
      <c r="A410" s="68" t="str">
        <f>IF(E410="visualizzare","X","")</f>
        <v/>
      </c>
      <c r="B410" s="54"/>
      <c r="C410" s="55" t="s">
        <v>1588</v>
      </c>
      <c r="D410" s="58"/>
      <c r="E410" s="71"/>
      <c r="F410" s="5" t="s">
        <v>2020</v>
      </c>
      <c r="G410" s="5" t="s">
        <v>2020</v>
      </c>
      <c r="H410" s="1"/>
      <c r="I410" s="1"/>
      <c r="J410" s="145" t="str">
        <f t="shared" si="29"/>
        <v/>
      </c>
    </row>
    <row r="411" spans="1:10" ht="44.45" customHeight="1" thickBot="1" x14ac:dyDescent="0.3">
      <c r="A411" s="68" t="str">
        <f>IF(E411="visualizzare","X","")</f>
        <v/>
      </c>
      <c r="B411" s="57"/>
      <c r="C411" s="59" t="s">
        <v>1589</v>
      </c>
      <c r="D411" s="60"/>
      <c r="E411" s="71"/>
      <c r="F411" s="5" t="s">
        <v>2020</v>
      </c>
      <c r="G411" s="5" t="s">
        <v>2020</v>
      </c>
      <c r="H411" s="1"/>
      <c r="I411" s="1"/>
      <c r="J411" s="145" t="str">
        <f t="shared" si="29"/>
        <v/>
      </c>
    </row>
    <row r="412" spans="1:10" ht="15.75" thickBot="1" x14ac:dyDescent="0.3">
      <c r="A412" s="14" t="str">
        <f>IF(OR(COUNTIF(A413:A426,"X")&gt;0,J412="non applic."),"X","")</f>
        <v/>
      </c>
      <c r="B412" s="40">
        <v>2502</v>
      </c>
      <c r="C412" s="19" t="s">
        <v>1590</v>
      </c>
      <c r="D412" s="20"/>
      <c r="E412" s="42"/>
      <c r="F412" s="5" t="s">
        <v>2020</v>
      </c>
      <c r="G412" s="5" t="s">
        <v>2020</v>
      </c>
      <c r="H412" s="1"/>
      <c r="I412" s="1"/>
      <c r="J412" s="145" t="str">
        <f t="shared" ref="J412:J426" si="30">IF(OR($E$148="non applic.",$E$404="non applic.",$E$412="non applic.")=TRUE,"entfällt","")</f>
        <v/>
      </c>
    </row>
    <row r="413" spans="1:10" ht="51.95" customHeight="1" x14ac:dyDescent="0.25">
      <c r="A413" s="157" t="str">
        <f>IF(E413="con difetti","X",
IF(E413="non applic.","na",
IF(E413="prog. ITR","I",
IF(E413="nota","no",
IF(OR(E413="senza difetti",E413="verificare"),"","")))))</f>
        <v/>
      </c>
      <c r="B413" s="158">
        <v>2502.0100000000002</v>
      </c>
      <c r="C413" s="159" t="s">
        <v>1591</v>
      </c>
      <c r="D413" s="160" t="s">
        <v>1</v>
      </c>
      <c r="E413" s="161"/>
      <c r="F413" s="5" t="s">
        <v>2020</v>
      </c>
      <c r="G413" s="5" t="s">
        <v>2020</v>
      </c>
      <c r="H413" s="1"/>
      <c r="I413" s="1"/>
      <c r="J413" s="145" t="str">
        <f t="shared" si="30"/>
        <v/>
      </c>
    </row>
    <row r="414" spans="1:10" ht="75" x14ac:dyDescent="0.25">
      <c r="A414" s="68" t="str">
        <f>IF(E414="visualizzare","X","")</f>
        <v/>
      </c>
      <c r="B414" s="54"/>
      <c r="C414" s="55" t="s">
        <v>1592</v>
      </c>
      <c r="D414" s="58"/>
      <c r="E414" s="71"/>
      <c r="F414" s="5" t="s">
        <v>2020</v>
      </c>
      <c r="G414" s="5" t="s">
        <v>2020</v>
      </c>
      <c r="H414" s="1"/>
      <c r="I414" s="1"/>
      <c r="J414" s="145" t="str">
        <f t="shared" si="30"/>
        <v/>
      </c>
    </row>
    <row r="415" spans="1:10" ht="51.95" customHeight="1" x14ac:dyDescent="0.25">
      <c r="A415" s="157" t="str">
        <f>IF(E415="con difetti","X",
IF(E415="non applic.","na",
IF(E415="prog. ITR","I",
IF(E415="nota","no",
IF(OR(E415="senza difetti",E415="verificare"),"","")))))</f>
        <v/>
      </c>
      <c r="B415" s="162">
        <v>2502.02</v>
      </c>
      <c r="C415" s="163" t="s">
        <v>1593</v>
      </c>
      <c r="D415" s="164" t="s">
        <v>1</v>
      </c>
      <c r="E415" s="161"/>
      <c r="F415" s="5" t="s">
        <v>2020</v>
      </c>
      <c r="G415" s="5" t="s">
        <v>2020</v>
      </c>
      <c r="H415" s="1"/>
      <c r="I415" s="1"/>
      <c r="J415" s="145" t="str">
        <f t="shared" si="30"/>
        <v/>
      </c>
    </row>
    <row r="416" spans="1:10" ht="30" x14ac:dyDescent="0.25">
      <c r="A416" s="68" t="str">
        <f>IF(E416="visualizzare","X","")</f>
        <v/>
      </c>
      <c r="B416" s="54"/>
      <c r="C416" s="55" t="s">
        <v>1594</v>
      </c>
      <c r="D416" s="58"/>
      <c r="E416" s="71"/>
      <c r="F416" s="5" t="s">
        <v>2020</v>
      </c>
      <c r="G416" s="5" t="s">
        <v>2020</v>
      </c>
      <c r="H416" s="1"/>
      <c r="I416" s="1"/>
      <c r="J416" s="145" t="str">
        <f t="shared" si="30"/>
        <v/>
      </c>
    </row>
    <row r="417" spans="1:10" ht="51.95" customHeight="1" x14ac:dyDescent="0.25">
      <c r="A417" s="157" t="str">
        <f>IF(E417="con difetti","X",
IF(E417="non applic.","na",
IF(E417="prog. ITR","I",
IF(E417="nota","no",
IF(OR(E417="senza difetti",E417="verificare"),"","")))))</f>
        <v/>
      </c>
      <c r="B417" s="162">
        <v>2502.0300000000002</v>
      </c>
      <c r="C417" s="163" t="s">
        <v>1595</v>
      </c>
      <c r="D417" s="164" t="s">
        <v>1</v>
      </c>
      <c r="E417" s="161"/>
      <c r="F417" s="5" t="s">
        <v>2020</v>
      </c>
      <c r="G417" s="5" t="s">
        <v>2020</v>
      </c>
      <c r="H417" s="1"/>
      <c r="I417" s="1"/>
      <c r="J417" s="145" t="str">
        <f t="shared" si="30"/>
        <v/>
      </c>
    </row>
    <row r="418" spans="1:10" ht="44.1" customHeight="1" x14ac:dyDescent="0.25">
      <c r="A418" s="68" t="str">
        <f>IF(E418="visualizzare","X","")</f>
        <v/>
      </c>
      <c r="B418" s="54"/>
      <c r="C418" s="55" t="s">
        <v>1596</v>
      </c>
      <c r="D418" s="58"/>
      <c r="E418" s="71"/>
      <c r="F418" s="5" t="s">
        <v>2020</v>
      </c>
      <c r="G418" s="5" t="s">
        <v>2020</v>
      </c>
      <c r="H418" s="1"/>
      <c r="I418" s="1"/>
      <c r="J418" s="145" t="str">
        <f t="shared" si="30"/>
        <v/>
      </c>
    </row>
    <row r="419" spans="1:10" ht="51.95" customHeight="1" x14ac:dyDescent="0.25">
      <c r="A419" s="157" t="str">
        <f>IF(E419="con difetti","X",
IF(E419="non applic.","na",
IF(E419="prog. ITR","I",
IF(E419="nota","no",
IF(OR(E419="senza difetti",E419="verificare"),"","")))))</f>
        <v/>
      </c>
      <c r="B419" s="162">
        <v>2502.04</v>
      </c>
      <c r="C419" s="163" t="s">
        <v>1597</v>
      </c>
      <c r="D419" s="164" t="s">
        <v>1</v>
      </c>
      <c r="E419" s="161"/>
      <c r="F419" s="5" t="s">
        <v>2020</v>
      </c>
      <c r="G419" s="5" t="s">
        <v>2020</v>
      </c>
      <c r="H419" s="1"/>
      <c r="I419" s="1"/>
      <c r="J419" s="145" t="str">
        <f t="shared" si="30"/>
        <v/>
      </c>
    </row>
    <row r="420" spans="1:10" ht="15" customHeight="1" x14ac:dyDescent="0.25">
      <c r="A420" s="68" t="str">
        <f>IF(E420="visualizzare","X","")</f>
        <v/>
      </c>
      <c r="B420" s="54"/>
      <c r="C420" s="55" t="s">
        <v>1598</v>
      </c>
      <c r="D420" s="58"/>
      <c r="E420" s="71"/>
      <c r="F420" s="5" t="s">
        <v>2020</v>
      </c>
      <c r="G420" s="5" t="s">
        <v>2020</v>
      </c>
      <c r="H420" s="1"/>
      <c r="I420" s="1"/>
      <c r="J420" s="145" t="str">
        <f t="shared" si="30"/>
        <v/>
      </c>
    </row>
    <row r="421" spans="1:10" ht="51.95" customHeight="1" x14ac:dyDescent="0.25">
      <c r="A421" s="157" t="str">
        <f>IF(E421="con difetti","X",
IF(E421="non applic.","na",
IF(E421="prog. ITR","I",
IF(E421="nota","no",
IF(OR(E421="senza difetti",E421="verificare"),"","")))))</f>
        <v/>
      </c>
      <c r="B421" s="162">
        <v>2502.0500000000002</v>
      </c>
      <c r="C421" s="163" t="s">
        <v>1599</v>
      </c>
      <c r="D421" s="164" t="s">
        <v>1</v>
      </c>
      <c r="E421" s="161"/>
      <c r="F421" s="5" t="s">
        <v>2020</v>
      </c>
      <c r="G421" s="5" t="s">
        <v>2020</v>
      </c>
      <c r="H421" s="1"/>
      <c r="I421" s="1"/>
      <c r="J421" s="145" t="str">
        <f t="shared" si="30"/>
        <v/>
      </c>
    </row>
    <row r="422" spans="1:10" ht="29.45" customHeight="1" x14ac:dyDescent="0.25">
      <c r="A422" s="68" t="str">
        <f>IF(E422="visualizzare","X","")</f>
        <v/>
      </c>
      <c r="B422" s="54"/>
      <c r="C422" s="55" t="s">
        <v>1600</v>
      </c>
      <c r="D422" s="58"/>
      <c r="E422" s="71"/>
      <c r="F422" s="5" t="s">
        <v>2020</v>
      </c>
      <c r="G422" s="5" t="s">
        <v>2020</v>
      </c>
      <c r="H422" s="1"/>
      <c r="I422" s="1"/>
      <c r="J422" s="145" t="str">
        <f t="shared" si="30"/>
        <v/>
      </c>
    </row>
    <row r="423" spans="1:10" ht="51.95" customHeight="1" x14ac:dyDescent="0.25">
      <c r="A423" s="157" t="str">
        <f>IF(E423="con difetti","X",
IF(E423="non applic.","na",
IF(E423="prog. ITR","I",
IF(E423="nota","no",
IF(OR(E423="senza difetti",E423="verificare"),"","")))))</f>
        <v/>
      </c>
      <c r="B423" s="162">
        <v>2502.06</v>
      </c>
      <c r="C423" s="163" t="s">
        <v>1601</v>
      </c>
      <c r="D423" s="164" t="s">
        <v>1</v>
      </c>
      <c r="E423" s="161"/>
      <c r="F423" s="5" t="s">
        <v>2020</v>
      </c>
      <c r="G423" s="5" t="s">
        <v>2020</v>
      </c>
      <c r="H423" s="1"/>
      <c r="I423" s="1"/>
      <c r="J423" s="145" t="str">
        <f t="shared" si="30"/>
        <v/>
      </c>
    </row>
    <row r="424" spans="1:10" ht="29.45" customHeight="1" x14ac:dyDescent="0.25">
      <c r="A424" s="68" t="str">
        <f>IF(E424="visualizzare","X","")</f>
        <v/>
      </c>
      <c r="B424" s="54"/>
      <c r="C424" s="55" t="s">
        <v>1602</v>
      </c>
      <c r="D424" s="58"/>
      <c r="E424" s="71"/>
      <c r="F424" s="5" t="s">
        <v>2020</v>
      </c>
      <c r="G424" s="5" t="s">
        <v>2020</v>
      </c>
      <c r="H424" s="1"/>
      <c r="I424" s="1"/>
      <c r="J424" s="145" t="str">
        <f t="shared" si="30"/>
        <v/>
      </c>
    </row>
    <row r="425" spans="1:10" ht="51.95" customHeight="1" x14ac:dyDescent="0.25">
      <c r="A425" s="157" t="str">
        <f>IF(E425="con difetti","X",
IF(E425="non applic.","na",
IF(E425="prog. ITR","I",
IF(E425="nota","no",
IF(OR(E425="senza difetti",E425="verificare"),"","")))))</f>
        <v/>
      </c>
      <c r="B425" s="162">
        <v>2502.0700000000002</v>
      </c>
      <c r="C425" s="163" t="s">
        <v>1603</v>
      </c>
      <c r="D425" s="164" t="s">
        <v>1</v>
      </c>
      <c r="E425" s="161"/>
      <c r="F425" s="5" t="s">
        <v>2020</v>
      </c>
      <c r="G425" s="5" t="s">
        <v>2020</v>
      </c>
      <c r="H425" s="1"/>
      <c r="I425" s="1"/>
      <c r="J425" s="145" t="str">
        <f t="shared" si="30"/>
        <v/>
      </c>
    </row>
    <row r="426" spans="1:10" ht="15" customHeight="1" thickBot="1" x14ac:dyDescent="0.3">
      <c r="A426" s="68" t="str">
        <f>IF(E426="visualizzare","X","")</f>
        <v/>
      </c>
      <c r="B426" s="57"/>
      <c r="C426" s="59" t="s">
        <v>1604</v>
      </c>
      <c r="D426" s="60"/>
      <c r="E426" s="71"/>
      <c r="F426" s="5" t="s">
        <v>2020</v>
      </c>
      <c r="G426" s="5" t="s">
        <v>2020</v>
      </c>
      <c r="H426" s="1"/>
      <c r="I426" s="1"/>
      <c r="J426" s="145" t="str">
        <f t="shared" si="30"/>
        <v/>
      </c>
    </row>
    <row r="427" spans="1:10" ht="15.75" thickBot="1" x14ac:dyDescent="0.3">
      <c r="A427" s="14" t="str">
        <f>IF(OR(COUNTIF(A428:A434,"X")&gt;0,J427="non applic."),"X","")</f>
        <v/>
      </c>
      <c r="B427" s="40">
        <v>2503</v>
      </c>
      <c r="C427" s="19" t="s">
        <v>1605</v>
      </c>
      <c r="D427" s="20"/>
      <c r="E427" s="42"/>
      <c r="F427" s="5" t="s">
        <v>2020</v>
      </c>
      <c r="G427" s="5" t="s">
        <v>2020</v>
      </c>
      <c r="H427" s="1"/>
      <c r="I427" s="1"/>
      <c r="J427" s="145" t="str">
        <f t="shared" ref="J427:J434" si="31">IF(OR($E$148="non applic.",$E$404="non applic.",$E$427="non applic.")=TRUE,"entfällt","")</f>
        <v/>
      </c>
    </row>
    <row r="428" spans="1:10" ht="51.95" customHeight="1" x14ac:dyDescent="0.25">
      <c r="A428" s="157" t="str">
        <f>IF(E428="con difetti","X",
IF(E428="non applic.","na",
IF(E428="prog. ITR","I",
IF(E428="nota","no",
IF(OR(E428="senza difetti",E428="verificare"),"","")))))</f>
        <v/>
      </c>
      <c r="B428" s="158">
        <v>2503.0100000000002</v>
      </c>
      <c r="C428" s="159" t="s">
        <v>1606</v>
      </c>
      <c r="D428" s="160" t="s">
        <v>1</v>
      </c>
      <c r="E428" s="161"/>
      <c r="F428" s="5" t="s">
        <v>2020</v>
      </c>
      <c r="G428" s="5" t="s">
        <v>2020</v>
      </c>
      <c r="H428" s="1"/>
      <c r="I428" s="1"/>
      <c r="J428" s="145" t="str">
        <f t="shared" si="31"/>
        <v/>
      </c>
    </row>
    <row r="429" spans="1:10" ht="44.1" customHeight="1" x14ac:dyDescent="0.25">
      <c r="A429" s="68" t="str">
        <f>IF(E429="visualizzare","X","")</f>
        <v/>
      </c>
      <c r="B429" s="54"/>
      <c r="C429" s="55" t="s">
        <v>1607</v>
      </c>
      <c r="D429" s="58"/>
      <c r="E429" s="71"/>
      <c r="F429" s="5" t="s">
        <v>2020</v>
      </c>
      <c r="G429" s="5" t="s">
        <v>2020</v>
      </c>
      <c r="H429" s="1"/>
      <c r="I429" s="1"/>
      <c r="J429" s="145" t="str">
        <f t="shared" si="31"/>
        <v/>
      </c>
    </row>
    <row r="430" spans="1:10" ht="51.95" customHeight="1" x14ac:dyDescent="0.25">
      <c r="A430" s="157" t="str">
        <f>IF(E430="con difetti","X",
IF(E430="non applic.","na",
IF(E430="prog. ITR","I",
IF(E430="nota","no",
IF(OR(E430="senza difetti",E430="verificare"),"","")))))</f>
        <v/>
      </c>
      <c r="B430" s="162">
        <v>2503.02</v>
      </c>
      <c r="C430" s="163" t="s">
        <v>1608</v>
      </c>
      <c r="D430" s="164" t="s">
        <v>1</v>
      </c>
      <c r="E430" s="161"/>
      <c r="F430" s="5" t="s">
        <v>2020</v>
      </c>
      <c r="G430" s="5" t="s">
        <v>2020</v>
      </c>
      <c r="H430" s="1"/>
      <c r="I430" s="1"/>
      <c r="J430" s="145" t="str">
        <f t="shared" si="31"/>
        <v/>
      </c>
    </row>
    <row r="431" spans="1:10" ht="45" x14ac:dyDescent="0.25">
      <c r="A431" s="68" t="str">
        <f>IF(E431="visualizzare","X","")</f>
        <v/>
      </c>
      <c r="B431" s="54"/>
      <c r="C431" s="55" t="s">
        <v>1609</v>
      </c>
      <c r="D431" s="58"/>
      <c r="E431" s="71"/>
      <c r="F431" s="5" t="s">
        <v>2020</v>
      </c>
      <c r="G431" s="5" t="s">
        <v>2020</v>
      </c>
      <c r="H431" s="1"/>
      <c r="I431" s="1"/>
      <c r="J431" s="145" t="str">
        <f t="shared" si="31"/>
        <v/>
      </c>
    </row>
    <row r="432" spans="1:10" ht="44.1" customHeight="1" x14ac:dyDescent="0.25">
      <c r="A432" s="68" t="str">
        <f>IF(E432="visualizzare","X","")</f>
        <v/>
      </c>
      <c r="B432" s="54"/>
      <c r="C432" s="55" t="s">
        <v>1610</v>
      </c>
      <c r="D432" s="58"/>
      <c r="E432" s="71"/>
      <c r="F432" s="5" t="s">
        <v>2020</v>
      </c>
      <c r="G432" s="5" t="s">
        <v>2020</v>
      </c>
      <c r="H432" s="1"/>
      <c r="I432" s="1"/>
      <c r="J432" s="145" t="str">
        <f t="shared" si="31"/>
        <v/>
      </c>
    </row>
    <row r="433" spans="1:10" ht="51.95" customHeight="1" x14ac:dyDescent="0.25">
      <c r="A433" s="157" t="str">
        <f>IF(E433="con difetti","X",
IF(E433="non applic.","na",
IF(E433="prog. ITR","I",
IF(E433="nota","no",
IF(OR(E433="senza difetti",E433="verificare"),"","")))))</f>
        <v/>
      </c>
      <c r="B433" s="162">
        <v>2503.0300000000002</v>
      </c>
      <c r="C433" s="163" t="s">
        <v>1611</v>
      </c>
      <c r="D433" s="164" t="s">
        <v>1</v>
      </c>
      <c r="E433" s="161"/>
      <c r="F433" s="5" t="s">
        <v>2020</v>
      </c>
      <c r="G433" s="5" t="s">
        <v>2020</v>
      </c>
      <c r="H433" s="1"/>
      <c r="I433" s="1"/>
      <c r="J433" s="145" t="str">
        <f t="shared" si="31"/>
        <v/>
      </c>
    </row>
    <row r="434" spans="1:10" ht="58.5" customHeight="1" thickBot="1" x14ac:dyDescent="0.3">
      <c r="A434" s="68" t="str">
        <f>IF(E434="visualizzare","X","")</f>
        <v/>
      </c>
      <c r="B434" s="57"/>
      <c r="C434" s="59" t="s">
        <v>1612</v>
      </c>
      <c r="D434" s="60"/>
      <c r="E434" s="72"/>
      <c r="F434" s="5" t="s">
        <v>2020</v>
      </c>
      <c r="G434" s="5" t="s">
        <v>2020</v>
      </c>
      <c r="H434" s="1"/>
      <c r="I434" s="1"/>
      <c r="J434" s="145" t="str">
        <f t="shared" si="31"/>
        <v/>
      </c>
    </row>
    <row r="435" spans="1:10" ht="15" customHeight="1" thickBot="1" x14ac:dyDescent="0.3">
      <c r="A435" s="31" t="str">
        <f>IF(OR(A436="X",A437="X",A438="X",J435="non applic."),"X","")</f>
        <v/>
      </c>
      <c r="B435" s="38">
        <v>2600</v>
      </c>
      <c r="C435" s="32" t="s">
        <v>2181</v>
      </c>
      <c r="D435" s="33"/>
      <c r="E435" s="47"/>
      <c r="F435" s="5" t="s">
        <v>2020</v>
      </c>
      <c r="G435" s="5" t="s">
        <v>2020</v>
      </c>
      <c r="H435" s="5" t="s">
        <v>2020</v>
      </c>
      <c r="I435" s="1"/>
      <c r="J435" s="145" t="str">
        <f>IF(OR($E$148="non applic.",$E$435="non applic.")=TRUE,"entfällt","")</f>
        <v/>
      </c>
    </row>
    <row r="436" spans="1:10" ht="36.950000000000003" customHeight="1" x14ac:dyDescent="0.25">
      <c r="A436" s="157" t="str">
        <f>IF(E436="con difetti","X",
IF(E436="non applic.","na",
IF(E436="prog. ITR","I",
IF(E436="nota","no",
IF(OR(E436="senza difetti",E436="verificare"),"","")))))</f>
        <v/>
      </c>
      <c r="B436" s="175">
        <v>2601</v>
      </c>
      <c r="C436" s="176" t="s">
        <v>2018</v>
      </c>
      <c r="D436" s="177"/>
      <c r="E436" s="161"/>
      <c r="F436" s="5" t="s">
        <v>2020</v>
      </c>
      <c r="G436" s="5" t="s">
        <v>2020</v>
      </c>
      <c r="H436" s="5" t="s">
        <v>2020</v>
      </c>
      <c r="I436" s="1"/>
      <c r="J436" s="145" t="str">
        <f>IF(OR($E$148="non applic.",$E$435="non applic.")=TRUE,"entfällt","")</f>
        <v/>
      </c>
    </row>
    <row r="437" spans="1:10" ht="36.950000000000003" customHeight="1" x14ac:dyDescent="0.25">
      <c r="A437" s="157" t="str">
        <f>IF(E437="con difetti","X",
IF(E437="non applic.","na",
IF(E437="prog. ITR","I",
IF(E437="nota","no",
IF(OR(E437="senza difetti",E437="verificare"),"","")))))</f>
        <v/>
      </c>
      <c r="B437" s="178">
        <v>2602</v>
      </c>
      <c r="C437" s="179" t="s">
        <v>2018</v>
      </c>
      <c r="D437" s="180"/>
      <c r="E437" s="161"/>
      <c r="F437" s="5" t="s">
        <v>2020</v>
      </c>
      <c r="G437" s="5" t="s">
        <v>2020</v>
      </c>
      <c r="H437" s="5" t="s">
        <v>2020</v>
      </c>
      <c r="I437" s="1"/>
      <c r="J437" s="145" t="str">
        <f>IF(OR($E$148="non applic.",$E$435="non applic.")=TRUE,"entfällt","")</f>
        <v/>
      </c>
    </row>
    <row r="438" spans="1:10" ht="36.950000000000003" customHeight="1" thickBot="1" x14ac:dyDescent="0.3">
      <c r="A438" s="157" t="str">
        <f>IF(E438="con difetti","X",
IF(E438="non applic.","na",
IF(E438="prog. ITR","I",
IF(E438="nota","no",
IF(OR(E438="senza difetti",E438="verificare"),"","")))))</f>
        <v/>
      </c>
      <c r="B438" s="181">
        <v>2603</v>
      </c>
      <c r="C438" s="182" t="s">
        <v>2018</v>
      </c>
      <c r="D438" s="183"/>
      <c r="E438" s="174"/>
      <c r="F438" s="5" t="s">
        <v>2020</v>
      </c>
      <c r="G438" s="5" t="s">
        <v>2020</v>
      </c>
      <c r="H438" s="5" t="s">
        <v>2020</v>
      </c>
      <c r="I438" s="1"/>
      <c r="J438" s="145" t="str">
        <f>IF(OR($E$148="non applic.",$E$435="non applic.")=TRUE,"entfällt","")</f>
        <v/>
      </c>
    </row>
    <row r="439" spans="1:10" ht="19.5" thickBot="1" x14ac:dyDescent="0.3">
      <c r="A439" s="51" t="str">
        <f>IF(OR(A440="X",A459="X",A474="X",A672="X",A691="X",J439="non applic."),"X","")</f>
        <v/>
      </c>
      <c r="B439" s="52">
        <v>3000</v>
      </c>
      <c r="C439" s="155" t="s">
        <v>1100</v>
      </c>
      <c r="D439" s="156"/>
      <c r="E439" s="154"/>
      <c r="F439" s="5" t="s">
        <v>2020</v>
      </c>
      <c r="G439" s="5" t="s">
        <v>2020</v>
      </c>
      <c r="H439" s="5" t="s">
        <v>2020</v>
      </c>
      <c r="I439" s="5" t="s">
        <v>2020</v>
      </c>
      <c r="J439" s="145" t="str">
        <f>IF(OR($E$439="non applic.")=TRUE,"entfällt","")</f>
        <v/>
      </c>
    </row>
    <row r="440" spans="1:10" ht="15.75" thickBot="1" x14ac:dyDescent="0.3">
      <c r="A440" s="27" t="str">
        <f>IF(OR(A441="X",A454="X",J440="non applic."),"X","")</f>
        <v/>
      </c>
      <c r="B440" s="39">
        <v>3100</v>
      </c>
      <c r="C440" s="18" t="s">
        <v>1101</v>
      </c>
      <c r="D440" s="22"/>
      <c r="E440" s="45"/>
      <c r="F440" s="5" t="s">
        <v>2020</v>
      </c>
      <c r="G440" s="5" t="s">
        <v>2020</v>
      </c>
      <c r="H440" s="5" t="s">
        <v>2020</v>
      </c>
      <c r="I440" s="5" t="s">
        <v>2020</v>
      </c>
      <c r="J440" s="145" t="str">
        <f>IF(OR($E$439="non applic.",$E$440="non applic.")=TRUE,"entfällt","")</f>
        <v/>
      </c>
    </row>
    <row r="441" spans="1:10" ht="15.75" thickBot="1" x14ac:dyDescent="0.3">
      <c r="A441" s="14" t="str">
        <f>IF(OR(COUNTIF(A442:A453,"X")&gt;0,J441="non applic."),"X","")</f>
        <v/>
      </c>
      <c r="B441" s="40">
        <v>3101</v>
      </c>
      <c r="C441" s="19" t="s">
        <v>1102</v>
      </c>
      <c r="D441" s="20"/>
      <c r="E441" s="42"/>
      <c r="F441" s="5" t="s">
        <v>2020</v>
      </c>
      <c r="G441" s="5" t="s">
        <v>2020</v>
      </c>
      <c r="H441" s="5" t="s">
        <v>2020</v>
      </c>
      <c r="I441" s="5" t="s">
        <v>2020</v>
      </c>
      <c r="J441" s="145" t="str">
        <f t="shared" ref="J441:J453" si="32">IF(OR($E$439="non applic.",$E$440="non applic.",$E$441="non applic.")=TRUE,"entfällt","")</f>
        <v/>
      </c>
    </row>
    <row r="442" spans="1:10" ht="52.5" customHeight="1" x14ac:dyDescent="0.25">
      <c r="A442" s="157" t="str">
        <f>IF(E442="con difetti","X",
IF(E442="non applic.","na",
IF(E442="prog. ITR","I",
IF(E442="nota","no",
IF(OR(E442="senza difetti",E442="verificare"),"","")))))</f>
        <v/>
      </c>
      <c r="B442" s="158">
        <v>3101.01</v>
      </c>
      <c r="C442" s="159" t="s">
        <v>1103</v>
      </c>
      <c r="D442" s="160" t="s">
        <v>0</v>
      </c>
      <c r="E442" s="161"/>
      <c r="F442" s="5" t="s">
        <v>2020</v>
      </c>
      <c r="G442" s="5" t="s">
        <v>2020</v>
      </c>
      <c r="H442" s="5" t="s">
        <v>2020</v>
      </c>
      <c r="I442" s="5" t="s">
        <v>2020</v>
      </c>
      <c r="J442" s="145" t="str">
        <f t="shared" si="32"/>
        <v/>
      </c>
    </row>
    <row r="443" spans="1:10" ht="30" x14ac:dyDescent="0.25">
      <c r="A443" s="68" t="str">
        <f>IF(E443="visualizzare","X","")</f>
        <v/>
      </c>
      <c r="B443" s="54"/>
      <c r="C443" s="55" t="s">
        <v>1104</v>
      </c>
      <c r="D443" s="58"/>
      <c r="E443" s="71"/>
      <c r="F443" s="5" t="s">
        <v>2020</v>
      </c>
      <c r="G443" s="5" t="s">
        <v>2020</v>
      </c>
      <c r="H443" s="5" t="s">
        <v>2020</v>
      </c>
      <c r="I443" s="5" t="s">
        <v>2020</v>
      </c>
      <c r="J443" s="145" t="str">
        <f t="shared" si="32"/>
        <v/>
      </c>
    </row>
    <row r="444" spans="1:10" ht="52.5" customHeight="1" x14ac:dyDescent="0.25">
      <c r="A444" s="157" t="str">
        <f>IF(E444="con difetti","X",
IF(E444="non applic.","na",
IF(E444="prog. ITR","I",
IF(E444="nota","no",
IF(OR(E444="senza difetti",E444="verificare"),"","")))))</f>
        <v/>
      </c>
      <c r="B444" s="162">
        <v>3101.02</v>
      </c>
      <c r="C444" s="163" t="s">
        <v>1105</v>
      </c>
      <c r="D444" s="164" t="s">
        <v>0</v>
      </c>
      <c r="E444" s="161"/>
      <c r="F444" s="5" t="s">
        <v>2020</v>
      </c>
      <c r="G444" s="5" t="s">
        <v>2020</v>
      </c>
      <c r="H444" s="5" t="s">
        <v>2020</v>
      </c>
      <c r="I444" s="1"/>
      <c r="J444" s="145" t="str">
        <f t="shared" si="32"/>
        <v/>
      </c>
    </row>
    <row r="445" spans="1:10" ht="15" customHeight="1" x14ac:dyDescent="0.25">
      <c r="A445" s="68" t="str">
        <f>IF(E445="visualizzare","X","")</f>
        <v/>
      </c>
      <c r="B445" s="54"/>
      <c r="C445" s="55" t="s">
        <v>1106</v>
      </c>
      <c r="D445" s="58"/>
      <c r="E445" s="71"/>
      <c r="F445" s="5" t="s">
        <v>2020</v>
      </c>
      <c r="G445" s="5" t="s">
        <v>2020</v>
      </c>
      <c r="H445" s="5" t="s">
        <v>2020</v>
      </c>
      <c r="I445" s="1"/>
      <c r="J445" s="145" t="str">
        <f t="shared" si="32"/>
        <v/>
      </c>
    </row>
    <row r="446" spans="1:10" ht="52.5" customHeight="1" x14ac:dyDescent="0.25">
      <c r="A446" s="157" t="str">
        <f>IF(E446="con difetti","X",
IF(E446="non applic.","na",
IF(E446="prog. ITR","I",
IF(E446="nota","no",
IF(OR(E446="senza difetti",E446="verificare"),"","")))))</f>
        <v/>
      </c>
      <c r="B446" s="162">
        <v>3101.03</v>
      </c>
      <c r="C446" s="163" t="s">
        <v>1107</v>
      </c>
      <c r="D446" s="164" t="s">
        <v>0</v>
      </c>
      <c r="E446" s="161"/>
      <c r="F446" s="5" t="s">
        <v>2020</v>
      </c>
      <c r="G446" s="5" t="s">
        <v>2020</v>
      </c>
      <c r="H446" s="5" t="s">
        <v>2020</v>
      </c>
      <c r="I446" s="1"/>
      <c r="J446" s="145" t="str">
        <f t="shared" si="32"/>
        <v/>
      </c>
    </row>
    <row r="447" spans="1:10" ht="15" customHeight="1" x14ac:dyDescent="0.25">
      <c r="A447" s="68" t="str">
        <f t="shared" ref="A447:A453" si="33">IF(E447="visualizzare","X","")</f>
        <v/>
      </c>
      <c r="B447" s="54"/>
      <c r="C447" s="81" t="s">
        <v>1108</v>
      </c>
      <c r="D447" s="58"/>
      <c r="E447" s="71"/>
      <c r="F447" s="5" t="s">
        <v>2020</v>
      </c>
      <c r="G447" s="5" t="s">
        <v>2020</v>
      </c>
      <c r="H447" s="5" t="s">
        <v>2020</v>
      </c>
      <c r="I447" s="1"/>
      <c r="J447" s="145" t="str">
        <f t="shared" si="32"/>
        <v/>
      </c>
    </row>
    <row r="448" spans="1:10" ht="15" customHeight="1" x14ac:dyDescent="0.25">
      <c r="A448" s="68" t="str">
        <f t="shared" si="33"/>
        <v/>
      </c>
      <c r="B448" s="54"/>
      <c r="C448" s="81" t="s">
        <v>1109</v>
      </c>
      <c r="D448" s="58"/>
      <c r="E448" s="71"/>
      <c r="F448" s="5" t="s">
        <v>2020</v>
      </c>
      <c r="G448" s="5" t="s">
        <v>2020</v>
      </c>
      <c r="H448" s="5" t="s">
        <v>2020</v>
      </c>
      <c r="I448" s="1"/>
      <c r="J448" s="145" t="str">
        <f t="shared" si="32"/>
        <v/>
      </c>
    </row>
    <row r="449" spans="1:10" ht="15" customHeight="1" x14ac:dyDescent="0.25">
      <c r="A449" s="68" t="str">
        <f t="shared" si="33"/>
        <v/>
      </c>
      <c r="B449" s="54"/>
      <c r="C449" s="81" t="s">
        <v>1110</v>
      </c>
      <c r="D449" s="58"/>
      <c r="E449" s="71"/>
      <c r="F449" s="5" t="s">
        <v>2020</v>
      </c>
      <c r="G449" s="5" t="s">
        <v>2020</v>
      </c>
      <c r="H449" s="5" t="s">
        <v>2020</v>
      </c>
      <c r="I449" s="1"/>
      <c r="J449" s="145" t="str">
        <f t="shared" si="32"/>
        <v/>
      </c>
    </row>
    <row r="450" spans="1:10" ht="15" customHeight="1" x14ac:dyDescent="0.25">
      <c r="A450" s="68" t="str">
        <f t="shared" si="33"/>
        <v/>
      </c>
      <c r="B450" s="54"/>
      <c r="C450" s="81" t="s">
        <v>1111</v>
      </c>
      <c r="D450" s="58"/>
      <c r="E450" s="71"/>
      <c r="F450" s="5" t="s">
        <v>2020</v>
      </c>
      <c r="G450" s="5" t="s">
        <v>2020</v>
      </c>
      <c r="H450" s="5" t="s">
        <v>2020</v>
      </c>
      <c r="I450" s="1"/>
      <c r="J450" s="145" t="str">
        <f t="shared" si="32"/>
        <v/>
      </c>
    </row>
    <row r="451" spans="1:10" ht="15" customHeight="1" x14ac:dyDescent="0.25">
      <c r="A451" s="68" t="str">
        <f t="shared" si="33"/>
        <v/>
      </c>
      <c r="B451" s="54"/>
      <c r="C451" s="81" t="s">
        <v>1112</v>
      </c>
      <c r="D451" s="58"/>
      <c r="E451" s="71"/>
      <c r="F451" s="5" t="s">
        <v>2020</v>
      </c>
      <c r="G451" s="5" t="s">
        <v>2020</v>
      </c>
      <c r="H451" s="5" t="s">
        <v>2020</v>
      </c>
      <c r="I451" s="1"/>
      <c r="J451" s="145" t="str">
        <f t="shared" si="32"/>
        <v/>
      </c>
    </row>
    <row r="452" spans="1:10" ht="29.45" customHeight="1" x14ac:dyDescent="0.25">
      <c r="A452" s="68" t="str">
        <f t="shared" si="33"/>
        <v/>
      </c>
      <c r="B452" s="54"/>
      <c r="C452" s="66" t="s">
        <v>1113</v>
      </c>
      <c r="D452" s="58"/>
      <c r="E452" s="71"/>
      <c r="F452" s="5" t="s">
        <v>2020</v>
      </c>
      <c r="G452" s="5" t="s">
        <v>2020</v>
      </c>
      <c r="H452" s="5" t="s">
        <v>2020</v>
      </c>
      <c r="I452" s="1"/>
      <c r="J452" s="145" t="str">
        <f t="shared" si="32"/>
        <v/>
      </c>
    </row>
    <row r="453" spans="1:10" ht="44.1" customHeight="1" thickBot="1" x14ac:dyDescent="0.3">
      <c r="A453" s="68" t="str">
        <f t="shared" si="33"/>
        <v/>
      </c>
      <c r="B453" s="57"/>
      <c r="C453" s="67" t="s">
        <v>1114</v>
      </c>
      <c r="D453" s="60"/>
      <c r="E453" s="71"/>
      <c r="F453" s="5" t="s">
        <v>2020</v>
      </c>
      <c r="G453" s="5" t="s">
        <v>2020</v>
      </c>
      <c r="H453" s="5" t="s">
        <v>2020</v>
      </c>
      <c r="I453" s="1"/>
      <c r="J453" s="145" t="str">
        <f t="shared" si="32"/>
        <v/>
      </c>
    </row>
    <row r="454" spans="1:10" ht="15.75" thickBot="1" x14ac:dyDescent="0.3">
      <c r="A454" s="14" t="str">
        <f>IF(OR(COUNTIF(A455:A458,"X")&gt;0,J454="non applic."),"X","")</f>
        <v/>
      </c>
      <c r="B454" s="40">
        <v>3102</v>
      </c>
      <c r="C454" s="19" t="s">
        <v>1115</v>
      </c>
      <c r="D454" s="20"/>
      <c r="E454" s="42"/>
      <c r="F454" s="5" t="s">
        <v>2020</v>
      </c>
      <c r="G454" s="5" t="s">
        <v>2020</v>
      </c>
      <c r="H454" s="5" t="s">
        <v>2020</v>
      </c>
      <c r="I454" s="1"/>
      <c r="J454" s="145" t="str">
        <f>IF(OR($E$439="non applic.",$E$440="non applic.",$E$454="non applic.")=TRUE,"entfällt","")</f>
        <v/>
      </c>
    </row>
    <row r="455" spans="1:10" ht="52.5" customHeight="1" x14ac:dyDescent="0.25">
      <c r="A455" s="157" t="str">
        <f>IF(E455="con difetti","X",
IF(E455="non applic.","na",
IF(E455="prog. ITR","I",
IF(E455="nota","no",
IF(OR(E455="senza difetti",E455="verificare"),"","")))))</f>
        <v/>
      </c>
      <c r="B455" s="158">
        <v>3102.01</v>
      </c>
      <c r="C455" s="159" t="s">
        <v>1116</v>
      </c>
      <c r="D455" s="160" t="s">
        <v>0</v>
      </c>
      <c r="E455" s="161"/>
      <c r="F455" s="5" t="s">
        <v>2020</v>
      </c>
      <c r="G455" s="5" t="s">
        <v>2020</v>
      </c>
      <c r="H455" s="5" t="s">
        <v>2020</v>
      </c>
      <c r="I455" s="1"/>
      <c r="J455" s="145" t="str">
        <f>IF(OR($E$439="non applic.",$E$440="non applic.",$E$454="non applic.")=TRUE,"entfällt","")</f>
        <v/>
      </c>
    </row>
    <row r="456" spans="1:10" ht="15" customHeight="1" x14ac:dyDescent="0.25">
      <c r="A456" s="68" t="str">
        <f>IF(E456="visualizzare","X","")</f>
        <v/>
      </c>
      <c r="B456" s="54"/>
      <c r="C456" s="55" t="s">
        <v>1117</v>
      </c>
      <c r="D456" s="58"/>
      <c r="E456" s="71"/>
      <c r="F456" s="5" t="s">
        <v>2020</v>
      </c>
      <c r="G456" s="5" t="s">
        <v>2020</v>
      </c>
      <c r="H456" s="5" t="s">
        <v>2020</v>
      </c>
      <c r="I456" s="1"/>
      <c r="J456" s="145" t="str">
        <f>IF(OR($E$439="non applic.",$E$440="non applic.",$E$454="non applic.")=TRUE,"entfällt","")</f>
        <v/>
      </c>
    </row>
    <row r="457" spans="1:10" ht="52.5" customHeight="1" x14ac:dyDescent="0.25">
      <c r="A457" s="157" t="str">
        <f>IF(E457="con difetti","X",
IF(E457="non applic.","na",
IF(E457="prog. ITR","I",
IF(E457="nota","no",
IF(OR(E457="senza difetti",E457="verificare"),"","")))))</f>
        <v/>
      </c>
      <c r="B457" s="162">
        <v>3102.02</v>
      </c>
      <c r="C457" s="163" t="s">
        <v>1118</v>
      </c>
      <c r="D457" s="164" t="s">
        <v>0</v>
      </c>
      <c r="E457" s="161"/>
      <c r="F457" s="5" t="s">
        <v>2020</v>
      </c>
      <c r="G457" s="5" t="s">
        <v>2020</v>
      </c>
      <c r="H457" s="5" t="s">
        <v>2020</v>
      </c>
      <c r="I457" s="1"/>
      <c r="J457" s="145" t="str">
        <f>IF(OR($E$439="non applic.",$E$440="non applic.",$E$454="non applic.")=TRUE,"entfällt","")</f>
        <v/>
      </c>
    </row>
    <row r="458" spans="1:10" ht="58.5" customHeight="1" thickBot="1" x14ac:dyDescent="0.3">
      <c r="A458" s="68" t="str">
        <f>IF(E458="visualizzare","X","")</f>
        <v/>
      </c>
      <c r="B458" s="57"/>
      <c r="C458" s="59" t="s">
        <v>1119</v>
      </c>
      <c r="D458" s="60"/>
      <c r="E458" s="71"/>
      <c r="F458" s="5" t="s">
        <v>2020</v>
      </c>
      <c r="G458" s="5" t="s">
        <v>2020</v>
      </c>
      <c r="H458" s="5" t="s">
        <v>2020</v>
      </c>
      <c r="I458" s="1"/>
      <c r="J458" s="145" t="str">
        <f>IF(OR($E$439="non applic.",$E$440="non applic.",$E$454="non applic.")=TRUE,"entfällt","")</f>
        <v/>
      </c>
    </row>
    <row r="459" spans="1:10" ht="15.75" thickBot="1" x14ac:dyDescent="0.3">
      <c r="A459" s="27" t="str">
        <f>IF(OR(A460="X",A465="X",J459="non applic."),"X","")</f>
        <v/>
      </c>
      <c r="B459" s="39">
        <v>3200</v>
      </c>
      <c r="C459" s="18" t="s">
        <v>1120</v>
      </c>
      <c r="D459" s="22"/>
      <c r="E459" s="41"/>
      <c r="F459" s="5" t="s">
        <v>2020</v>
      </c>
      <c r="G459" s="5" t="s">
        <v>2020</v>
      </c>
      <c r="H459" s="5" t="s">
        <v>2020</v>
      </c>
      <c r="I459" s="5" t="s">
        <v>2020</v>
      </c>
      <c r="J459" s="145" t="str">
        <f>IF(OR($E$439="non applic.",$E$459="non applic.")=TRUE,"entfällt","")</f>
        <v/>
      </c>
    </row>
    <row r="460" spans="1:10" ht="15.75" thickBot="1" x14ac:dyDescent="0.3">
      <c r="A460" s="14" t="str">
        <f>IF(OR(COUNTIF(A461:A464,"X")&gt;0,J460="non applic."),"X","")</f>
        <v/>
      </c>
      <c r="B460" s="40">
        <v>3201</v>
      </c>
      <c r="C460" s="19" t="s">
        <v>1121</v>
      </c>
      <c r="D460" s="20"/>
      <c r="E460" s="42"/>
      <c r="F460" s="5" t="s">
        <v>2020</v>
      </c>
      <c r="G460" s="5" t="s">
        <v>2020</v>
      </c>
      <c r="H460" s="5" t="s">
        <v>2020</v>
      </c>
      <c r="I460" s="5" t="s">
        <v>2020</v>
      </c>
      <c r="J460" s="145" t="str">
        <f>IF(OR($E$439="non applic.",$E$459="non applic.",$E$460="non applic.")=TRUE,"entfällt","")</f>
        <v/>
      </c>
    </row>
    <row r="461" spans="1:10" ht="57" customHeight="1" x14ac:dyDescent="0.25">
      <c r="A461" s="157" t="str">
        <f>IF(E461="con difetti","X",
IF(E461="non applic.","na",
IF(E461="prog. ITR","I",
IF(E461="nota","no",
IF(OR(E461="senza difetti",E461="verificare"),"","")))))</f>
        <v/>
      </c>
      <c r="B461" s="158">
        <v>3201.01</v>
      </c>
      <c r="C461" s="159" t="s">
        <v>1122</v>
      </c>
      <c r="D461" s="160" t="s">
        <v>2021</v>
      </c>
      <c r="E461" s="161"/>
      <c r="F461" s="5" t="s">
        <v>2020</v>
      </c>
      <c r="G461" s="5" t="s">
        <v>2020</v>
      </c>
      <c r="H461" s="5" t="s">
        <v>2020</v>
      </c>
      <c r="I461" s="5" t="s">
        <v>2020</v>
      </c>
      <c r="J461" s="145" t="str">
        <f>IF(OR($E$439="non applic.",$E$459="non applic.",$E$460="non applic.")=TRUE,"entfällt","")</f>
        <v/>
      </c>
    </row>
    <row r="462" spans="1:10" ht="87.6" customHeight="1" x14ac:dyDescent="0.25">
      <c r="A462" s="68" t="str">
        <f>IF(E462="visualizzare","X","")</f>
        <v/>
      </c>
      <c r="B462" s="54"/>
      <c r="C462" s="55" t="s">
        <v>1123</v>
      </c>
      <c r="D462" s="58"/>
      <c r="E462" s="71"/>
      <c r="F462" s="5" t="s">
        <v>2020</v>
      </c>
      <c r="G462" s="5" t="s">
        <v>2020</v>
      </c>
      <c r="H462" s="5" t="s">
        <v>2020</v>
      </c>
      <c r="I462" s="5" t="s">
        <v>2020</v>
      </c>
      <c r="J462" s="145" t="str">
        <f>IF(OR($E$439="non applic.",$E$459="non applic.",$E$460="non applic.")=TRUE,"entfällt","")</f>
        <v/>
      </c>
    </row>
    <row r="463" spans="1:10" ht="52.5" customHeight="1" x14ac:dyDescent="0.25">
      <c r="A463" s="157" t="str">
        <f>IF(E463="con difetti","X",
IF(E463="non applic.","na",
IF(E463="prog. ITR","I",
IF(E463="nota","no",
IF(OR(E463="senza difetti",E463="verificare"),"","")))))</f>
        <v/>
      </c>
      <c r="B463" s="162">
        <v>3201.02</v>
      </c>
      <c r="C463" s="163" t="s">
        <v>1124</v>
      </c>
      <c r="D463" s="164" t="s">
        <v>0</v>
      </c>
      <c r="E463" s="161"/>
      <c r="F463" s="5" t="s">
        <v>2020</v>
      </c>
      <c r="G463" s="5" t="s">
        <v>2020</v>
      </c>
      <c r="H463" s="5" t="s">
        <v>2020</v>
      </c>
      <c r="I463" s="5" t="s">
        <v>2020</v>
      </c>
      <c r="J463" s="145" t="str">
        <f>IF(OR($E$439="non applic.",$E$459="non applic.",$E$460="non applic.")=TRUE,"entfällt","")</f>
        <v/>
      </c>
    </row>
    <row r="464" spans="1:10" ht="58.5" customHeight="1" thickBot="1" x14ac:dyDescent="0.3">
      <c r="A464" s="68" t="str">
        <f>IF(E464="visualizzare","X","")</f>
        <v/>
      </c>
      <c r="B464" s="57"/>
      <c r="C464" s="59" t="s">
        <v>1125</v>
      </c>
      <c r="D464" s="60"/>
      <c r="E464" s="71"/>
      <c r="F464" s="5" t="s">
        <v>2020</v>
      </c>
      <c r="G464" s="5" t="s">
        <v>2020</v>
      </c>
      <c r="H464" s="5" t="s">
        <v>2020</v>
      </c>
      <c r="I464" s="5" t="s">
        <v>2020</v>
      </c>
      <c r="J464" s="145" t="str">
        <f>IF(OR($E$439="non applic.",$E$459="non applic.",$E$460="non applic.")=TRUE,"entfällt","")</f>
        <v/>
      </c>
    </row>
    <row r="465" spans="1:10" ht="15.75" thickBot="1" x14ac:dyDescent="0.3">
      <c r="A465" s="14" t="str">
        <f>IF(OR(COUNTIF(A466:A473,"X")&gt;0,J465="non applic."),"X","")</f>
        <v/>
      </c>
      <c r="B465" s="40">
        <v>3202</v>
      </c>
      <c r="C465" s="19" t="s">
        <v>1126</v>
      </c>
      <c r="D465" s="20"/>
      <c r="E465" s="42"/>
      <c r="F465" s="5" t="s">
        <v>2020</v>
      </c>
      <c r="G465" s="5" t="s">
        <v>2020</v>
      </c>
      <c r="H465" s="5" t="s">
        <v>2020</v>
      </c>
      <c r="I465" s="1"/>
      <c r="J465" s="145" t="str">
        <f t="shared" ref="J465:J473" si="34">IF(OR($E$439="non applic.",$E$459="non applic.",E$465="non applic.")=TRUE,"entfällt","")</f>
        <v/>
      </c>
    </row>
    <row r="466" spans="1:10" ht="57" customHeight="1" x14ac:dyDescent="0.25">
      <c r="A466" s="157" t="str">
        <f>IF(E466="con difetti","X",
IF(E466="non applic.","na",
IF(E466="prog. ITR","I",
IF(E466="nota","no",
IF(OR(E466="senza difetti",E466="verificare"),"","")))))</f>
        <v/>
      </c>
      <c r="B466" s="158">
        <v>3202.01</v>
      </c>
      <c r="C466" s="159" t="s">
        <v>1127</v>
      </c>
      <c r="D466" s="160" t="s">
        <v>2021</v>
      </c>
      <c r="E466" s="161"/>
      <c r="F466" s="5" t="s">
        <v>2020</v>
      </c>
      <c r="G466" s="5" t="s">
        <v>2020</v>
      </c>
      <c r="H466" s="5" t="s">
        <v>2020</v>
      </c>
      <c r="I466" s="1"/>
      <c r="J466" s="145" t="str">
        <f t="shared" si="34"/>
        <v/>
      </c>
    </row>
    <row r="467" spans="1:10" ht="87.6" customHeight="1" x14ac:dyDescent="0.25">
      <c r="A467" s="68" t="str">
        <f>IF(E467="visualizzare","X","")</f>
        <v/>
      </c>
      <c r="B467" s="54"/>
      <c r="C467" s="55" t="s">
        <v>1128</v>
      </c>
      <c r="D467" s="58"/>
      <c r="E467" s="71"/>
      <c r="F467" s="5" t="s">
        <v>2020</v>
      </c>
      <c r="G467" s="5" t="s">
        <v>2020</v>
      </c>
      <c r="H467" s="5" t="s">
        <v>2020</v>
      </c>
      <c r="I467" s="1"/>
      <c r="J467" s="145" t="str">
        <f t="shared" si="34"/>
        <v/>
      </c>
    </row>
    <row r="468" spans="1:10" ht="52.5" customHeight="1" x14ac:dyDescent="0.25">
      <c r="A468" s="157" t="str">
        <f>IF(E468="con difetti","X",
IF(E468="non applic.","na",
IF(E468="prog. ITR","I",
IF(E468="nota","no",
IF(OR(E468="senza difetti",E468="verificare"),"","")))))</f>
        <v/>
      </c>
      <c r="B468" s="162">
        <v>3202.02</v>
      </c>
      <c r="C468" s="163" t="s">
        <v>1124</v>
      </c>
      <c r="D468" s="164" t="s">
        <v>0</v>
      </c>
      <c r="E468" s="161"/>
      <c r="F468" s="5" t="s">
        <v>2020</v>
      </c>
      <c r="G468" s="5" t="s">
        <v>2020</v>
      </c>
      <c r="H468" s="5" t="s">
        <v>2020</v>
      </c>
      <c r="I468" s="1"/>
      <c r="J468" s="145" t="str">
        <f t="shared" si="34"/>
        <v/>
      </c>
    </row>
    <row r="469" spans="1:10" ht="58.5" customHeight="1" x14ac:dyDescent="0.25">
      <c r="A469" s="68" t="str">
        <f>IF(E469="visualizzare","X","")</f>
        <v/>
      </c>
      <c r="B469" s="54"/>
      <c r="C469" s="55" t="s">
        <v>1125</v>
      </c>
      <c r="D469" s="58"/>
      <c r="E469" s="71"/>
      <c r="F469" s="5" t="s">
        <v>2020</v>
      </c>
      <c r="G469" s="5" t="s">
        <v>2020</v>
      </c>
      <c r="H469" s="5" t="s">
        <v>2020</v>
      </c>
      <c r="I469" s="1"/>
      <c r="J469" s="145" t="str">
        <f t="shared" si="34"/>
        <v/>
      </c>
    </row>
    <row r="470" spans="1:10" ht="57" customHeight="1" x14ac:dyDescent="0.25">
      <c r="A470" s="157" t="str">
        <f>IF(E470="con difetti","X",
IF(E470="non applic.","na",
IF(E470="prog. ITR","I",
IF(E470="nota","no",
IF(OR(E470="senza difetti",E470="verificare"),"","")))))</f>
        <v/>
      </c>
      <c r="B470" s="162">
        <v>3202.03</v>
      </c>
      <c r="C470" s="163" t="s">
        <v>1129</v>
      </c>
      <c r="D470" s="164" t="s">
        <v>2021</v>
      </c>
      <c r="E470" s="161"/>
      <c r="F470" s="5" t="s">
        <v>2020</v>
      </c>
      <c r="G470" s="5" t="s">
        <v>2020</v>
      </c>
      <c r="H470" s="5" t="s">
        <v>2020</v>
      </c>
      <c r="I470" s="1"/>
      <c r="J470" s="145" t="str">
        <f t="shared" si="34"/>
        <v/>
      </c>
    </row>
    <row r="471" spans="1:10" ht="29.45" customHeight="1" x14ac:dyDescent="0.25">
      <c r="A471" s="68" t="str">
        <f>IF(E471="visualizzare","X","")</f>
        <v/>
      </c>
      <c r="B471" s="54"/>
      <c r="C471" s="55" t="s">
        <v>1130</v>
      </c>
      <c r="D471" s="58"/>
      <c r="E471" s="71"/>
      <c r="F471" s="5" t="s">
        <v>2020</v>
      </c>
      <c r="G471" s="5" t="s">
        <v>2020</v>
      </c>
      <c r="H471" s="5" t="s">
        <v>2020</v>
      </c>
      <c r="I471" s="1"/>
      <c r="J471" s="145" t="str">
        <f t="shared" si="34"/>
        <v/>
      </c>
    </row>
    <row r="472" spans="1:10" ht="52.5" customHeight="1" x14ac:dyDescent="0.25">
      <c r="A472" s="157" t="str">
        <f>IF(E472="con difetti","X",
IF(E472="non applic.","na",
IF(E472="prog. ITR","I",
IF(E472="nota","no",
IF(OR(E472="senza difetti",E472="verificare"),"","")))))</f>
        <v/>
      </c>
      <c r="B472" s="162">
        <v>3202.04</v>
      </c>
      <c r="C472" s="163" t="s">
        <v>1131</v>
      </c>
      <c r="D472" s="164" t="s">
        <v>0</v>
      </c>
      <c r="E472" s="161"/>
      <c r="F472" s="5" t="s">
        <v>2020</v>
      </c>
      <c r="G472" s="5" t="s">
        <v>2020</v>
      </c>
      <c r="H472" s="5" t="s">
        <v>2020</v>
      </c>
      <c r="I472" s="1"/>
      <c r="J472" s="145" t="str">
        <f t="shared" si="34"/>
        <v/>
      </c>
    </row>
    <row r="473" spans="1:10" ht="45.75" thickBot="1" x14ac:dyDescent="0.3">
      <c r="A473" s="68" t="str">
        <f>IF(E473="visualizzare","X","")</f>
        <v/>
      </c>
      <c r="B473" s="54"/>
      <c r="C473" s="55" t="s">
        <v>1132</v>
      </c>
      <c r="D473" s="58"/>
      <c r="E473" s="71"/>
      <c r="F473" s="5" t="s">
        <v>2020</v>
      </c>
      <c r="G473" s="5" t="s">
        <v>2020</v>
      </c>
      <c r="H473" s="5" t="s">
        <v>2020</v>
      </c>
      <c r="I473" s="1"/>
      <c r="J473" s="145" t="str">
        <f t="shared" si="34"/>
        <v/>
      </c>
    </row>
    <row r="474" spans="1:10" ht="15.75" thickBot="1" x14ac:dyDescent="0.3">
      <c r="A474" s="27" t="str">
        <f>IF(OR(A475="X",A492="X",A513="X",A572="X",A617="X",A631="X",A643="X",A663="X",J474="non applic."),"X","")</f>
        <v/>
      </c>
      <c r="B474" s="39">
        <v>3300</v>
      </c>
      <c r="C474" s="18" t="s">
        <v>1133</v>
      </c>
      <c r="D474" s="22"/>
      <c r="E474" s="41"/>
      <c r="F474" s="5" t="s">
        <v>2020</v>
      </c>
      <c r="G474" s="5" t="s">
        <v>2020</v>
      </c>
      <c r="H474" s="5" t="s">
        <v>2020</v>
      </c>
      <c r="I474" s="5" t="s">
        <v>2020</v>
      </c>
      <c r="J474" s="145" t="str">
        <f>IF(OR($E$439="non applic.",$E$474="non applic.")=TRUE,"entfällt","")</f>
        <v/>
      </c>
    </row>
    <row r="475" spans="1:10" ht="30.75" thickBot="1" x14ac:dyDescent="0.3">
      <c r="A475" s="14" t="str">
        <f>IF(OR(COUNTIF(A476:A491,"X")&gt;0,J475="non applic."),"X","")</f>
        <v/>
      </c>
      <c r="B475" s="40">
        <v>3301</v>
      </c>
      <c r="C475" s="19" t="s">
        <v>1134</v>
      </c>
      <c r="D475" s="20"/>
      <c r="E475" s="42"/>
      <c r="F475" s="5" t="s">
        <v>2020</v>
      </c>
      <c r="G475" s="5" t="s">
        <v>2020</v>
      </c>
      <c r="H475" s="5" t="s">
        <v>2020</v>
      </c>
      <c r="I475" s="5" t="s">
        <v>2020</v>
      </c>
      <c r="J475" s="145" t="str">
        <f t="shared" ref="J475:J491" si="35">IF(OR($E$439="non applic.",$E$474="non applic.",$E$475="non applic.")=TRUE,"entfällt","")</f>
        <v/>
      </c>
    </row>
    <row r="476" spans="1:10" ht="57" customHeight="1" x14ac:dyDescent="0.25">
      <c r="A476" s="157" t="str">
        <f>IF(E476="con difetti","X",
IF(E476="non applic.","na",
IF(E476="prog. ITR","I",
IF(E476="nota","no",
IF(OR(E476="senza difetti",E476="verificare"),"","")))))</f>
        <v/>
      </c>
      <c r="B476" s="158">
        <v>3301.01</v>
      </c>
      <c r="C476" s="159" t="s">
        <v>1135</v>
      </c>
      <c r="D476" s="160" t="s">
        <v>2021</v>
      </c>
      <c r="E476" s="161"/>
      <c r="F476" s="5" t="s">
        <v>2020</v>
      </c>
      <c r="G476" s="5" t="s">
        <v>2020</v>
      </c>
      <c r="H476" s="5" t="s">
        <v>2020</v>
      </c>
      <c r="I476" s="5" t="s">
        <v>2020</v>
      </c>
      <c r="J476" s="145" t="str">
        <f t="shared" si="35"/>
        <v/>
      </c>
    </row>
    <row r="477" spans="1:10" ht="29.45" customHeight="1" x14ac:dyDescent="0.25">
      <c r="A477" s="68" t="str">
        <f>IF(E477="visualizzare","X","")</f>
        <v/>
      </c>
      <c r="B477" s="54"/>
      <c r="C477" s="55" t="s">
        <v>1136</v>
      </c>
      <c r="D477" s="58"/>
      <c r="E477" s="71"/>
      <c r="F477" s="5" t="s">
        <v>2020</v>
      </c>
      <c r="G477" s="5" t="s">
        <v>2020</v>
      </c>
      <c r="H477" s="5" t="s">
        <v>2020</v>
      </c>
      <c r="I477" s="5" t="s">
        <v>2020</v>
      </c>
      <c r="J477" s="145" t="str">
        <f t="shared" si="35"/>
        <v/>
      </c>
    </row>
    <row r="478" spans="1:10" ht="44.45" customHeight="1" x14ac:dyDescent="0.25">
      <c r="A478" s="157" t="str">
        <f>IF(E478="con difetti","X",
IF(E478="non applic.","na",
IF(E478="prog. ITR","I",
IF(E478="nota","no",
IF(OR(E478="senza difetti",E478="verificare"),"","")))))</f>
        <v/>
      </c>
      <c r="B478" s="162">
        <v>3301.02</v>
      </c>
      <c r="C478" s="163" t="s">
        <v>1137</v>
      </c>
      <c r="D478" s="164" t="s">
        <v>2022</v>
      </c>
      <c r="E478" s="161"/>
      <c r="F478" s="5" t="s">
        <v>2020</v>
      </c>
      <c r="G478" s="5" t="s">
        <v>2020</v>
      </c>
      <c r="H478" s="5" t="s">
        <v>2020</v>
      </c>
      <c r="I478" s="5" t="s">
        <v>2020</v>
      </c>
      <c r="J478" s="145" t="str">
        <f t="shared" si="35"/>
        <v/>
      </c>
    </row>
    <row r="479" spans="1:10" ht="15" customHeight="1" x14ac:dyDescent="0.25">
      <c r="A479" s="53" t="str">
        <f>IF(E479="visualizzare","X","")</f>
        <v/>
      </c>
      <c r="B479" s="54"/>
      <c r="C479" s="55" t="s">
        <v>1138</v>
      </c>
      <c r="D479" s="58"/>
      <c r="E479" s="71"/>
      <c r="F479" s="5" t="s">
        <v>2020</v>
      </c>
      <c r="G479" s="5" t="s">
        <v>2020</v>
      </c>
      <c r="H479" s="5" t="s">
        <v>2020</v>
      </c>
      <c r="I479" s="5" t="s">
        <v>2020</v>
      </c>
      <c r="J479" s="145" t="str">
        <f t="shared" si="35"/>
        <v/>
      </c>
    </row>
    <row r="480" spans="1:10" ht="45" x14ac:dyDescent="0.25">
      <c r="A480" s="53" t="str">
        <f>IF(E480="visualizzare","X","")</f>
        <v/>
      </c>
      <c r="B480" s="54"/>
      <c r="C480" s="55" t="s">
        <v>1139</v>
      </c>
      <c r="D480" s="58"/>
      <c r="E480" s="71"/>
      <c r="F480" s="5" t="s">
        <v>2020</v>
      </c>
      <c r="G480" s="5" t="s">
        <v>2020</v>
      </c>
      <c r="H480" s="5" t="s">
        <v>2020</v>
      </c>
      <c r="I480" s="5" t="s">
        <v>2020</v>
      </c>
      <c r="J480" s="145" t="str">
        <f t="shared" si="35"/>
        <v/>
      </c>
    </row>
    <row r="481" spans="1:10" ht="57" customHeight="1" x14ac:dyDescent="0.25">
      <c r="A481" s="157" t="str">
        <f>IF(E481="con difetti","X",
IF(E481="non applic.","na",
IF(E481="prog. ITR","I",
IF(E481="nota","no",
IF(OR(E481="senza difetti",E481="verificare"),"","")))))</f>
        <v/>
      </c>
      <c r="B481" s="162">
        <v>3301.03</v>
      </c>
      <c r="C481" s="163" t="s">
        <v>1140</v>
      </c>
      <c r="D481" s="164" t="s">
        <v>2021</v>
      </c>
      <c r="E481" s="161"/>
      <c r="F481" s="5" t="s">
        <v>2020</v>
      </c>
      <c r="G481" s="5" t="s">
        <v>2020</v>
      </c>
      <c r="H481" s="5" t="s">
        <v>2020</v>
      </c>
      <c r="I481" s="5" t="s">
        <v>2020</v>
      </c>
      <c r="J481" s="145" t="str">
        <f t="shared" si="35"/>
        <v/>
      </c>
    </row>
    <row r="482" spans="1:10" ht="29.45" customHeight="1" x14ac:dyDescent="0.25">
      <c r="A482" s="53" t="str">
        <f>IF(E482="visualizzare","X","")</f>
        <v/>
      </c>
      <c r="B482" s="54"/>
      <c r="C482" s="55" t="s">
        <v>1141</v>
      </c>
      <c r="D482" s="58"/>
      <c r="E482" s="71"/>
      <c r="F482" s="5" t="s">
        <v>2020</v>
      </c>
      <c r="G482" s="5" t="s">
        <v>2020</v>
      </c>
      <c r="H482" s="5" t="s">
        <v>2020</v>
      </c>
      <c r="I482" s="5" t="s">
        <v>2020</v>
      </c>
      <c r="J482" s="145" t="str">
        <f t="shared" si="35"/>
        <v/>
      </c>
    </row>
    <row r="483" spans="1:10" ht="29.45" customHeight="1" x14ac:dyDescent="0.25">
      <c r="A483" s="53" t="str">
        <f>IF(E483="visualizzare","X","")</f>
        <v/>
      </c>
      <c r="B483" s="54"/>
      <c r="C483" s="55" t="s">
        <v>1142</v>
      </c>
      <c r="D483" s="58"/>
      <c r="E483" s="71"/>
      <c r="F483" s="5" t="s">
        <v>2020</v>
      </c>
      <c r="G483" s="5" t="s">
        <v>2020</v>
      </c>
      <c r="H483" s="5" t="s">
        <v>2020</v>
      </c>
      <c r="I483" s="5" t="s">
        <v>2020</v>
      </c>
      <c r="J483" s="145" t="str">
        <f t="shared" si="35"/>
        <v/>
      </c>
    </row>
    <row r="484" spans="1:10" ht="52.5" customHeight="1" x14ac:dyDescent="0.25">
      <c r="A484" s="157" t="str">
        <f>IF(E484="con difetti","X",
IF(E484="non applic.","na",
IF(E484="prog. ITR","I",
IF(E484="nota","no",
IF(OR(E484="senza difetti",E484="verificare"),"","")))))</f>
        <v/>
      </c>
      <c r="B484" s="162">
        <v>3301.04</v>
      </c>
      <c r="C484" s="163" t="s">
        <v>1143</v>
      </c>
      <c r="D484" s="164" t="s">
        <v>0</v>
      </c>
      <c r="E484" s="161"/>
      <c r="F484" s="5" t="s">
        <v>2020</v>
      </c>
      <c r="G484" s="5" t="s">
        <v>2020</v>
      </c>
      <c r="H484" s="5" t="s">
        <v>2020</v>
      </c>
      <c r="I484" s="5" t="s">
        <v>2020</v>
      </c>
      <c r="J484" s="145" t="str">
        <f t="shared" si="35"/>
        <v/>
      </c>
    </row>
    <row r="485" spans="1:10" ht="45" x14ac:dyDescent="0.25">
      <c r="A485" s="53" t="str">
        <f>IF(E485="visualizzare","X","")</f>
        <v/>
      </c>
      <c r="B485" s="54"/>
      <c r="C485" s="55" t="s">
        <v>1144</v>
      </c>
      <c r="D485" s="58"/>
      <c r="E485" s="71"/>
      <c r="F485" s="5" t="s">
        <v>2020</v>
      </c>
      <c r="G485" s="5" t="s">
        <v>2020</v>
      </c>
      <c r="H485" s="5" t="s">
        <v>2020</v>
      </c>
      <c r="I485" s="5" t="s">
        <v>2020</v>
      </c>
      <c r="J485" s="145" t="str">
        <f t="shared" si="35"/>
        <v/>
      </c>
    </row>
    <row r="486" spans="1:10" ht="52.5" customHeight="1" x14ac:dyDescent="0.25">
      <c r="A486" s="157" t="str">
        <f>IF(E486="con difetti","X",
IF(E486="non applic.","na",
IF(E486="prog. ITR","I",
IF(E486="nota","no",
IF(OR(E486="senza difetti",E486="verificare"),"","")))))</f>
        <v/>
      </c>
      <c r="B486" s="162">
        <v>3301.05</v>
      </c>
      <c r="C486" s="163" t="s">
        <v>1145</v>
      </c>
      <c r="D486" s="164" t="s">
        <v>0</v>
      </c>
      <c r="E486" s="161"/>
      <c r="F486" s="5" t="s">
        <v>2020</v>
      </c>
      <c r="G486" s="5" t="s">
        <v>2020</v>
      </c>
      <c r="H486" s="5" t="s">
        <v>2020</v>
      </c>
      <c r="I486" s="5" t="s">
        <v>2020</v>
      </c>
      <c r="J486" s="145" t="str">
        <f t="shared" si="35"/>
        <v/>
      </c>
    </row>
    <row r="487" spans="1:10" ht="15" customHeight="1" x14ac:dyDescent="0.25">
      <c r="A487" s="53" t="str">
        <f>IF(E487="visualizzare","X","")</f>
        <v/>
      </c>
      <c r="B487" s="54"/>
      <c r="C487" s="55" t="s">
        <v>1146</v>
      </c>
      <c r="D487" s="58"/>
      <c r="E487" s="71"/>
      <c r="F487" s="5" t="s">
        <v>2020</v>
      </c>
      <c r="G487" s="5" t="s">
        <v>2020</v>
      </c>
      <c r="H487" s="5" t="s">
        <v>2020</v>
      </c>
      <c r="I487" s="5" t="s">
        <v>2020</v>
      </c>
      <c r="J487" s="145" t="str">
        <f t="shared" si="35"/>
        <v/>
      </c>
    </row>
    <row r="488" spans="1:10" ht="57" customHeight="1" x14ac:dyDescent="0.25">
      <c r="A488" s="157" t="str">
        <f>IF(E488="con difetti","X",
IF(E488="non applic.","na",
IF(E488="prog. ITR","I",
IF(E488="nota","no",
IF(OR(E488="senza difetti",E488="verificare"),"","")))))</f>
        <v/>
      </c>
      <c r="B488" s="162">
        <v>3301.06</v>
      </c>
      <c r="C488" s="163" t="s">
        <v>1147</v>
      </c>
      <c r="D488" s="164" t="s">
        <v>2021</v>
      </c>
      <c r="E488" s="161"/>
      <c r="F488" s="5" t="s">
        <v>2020</v>
      </c>
      <c r="G488" s="5" t="s">
        <v>2020</v>
      </c>
      <c r="H488" s="5" t="s">
        <v>2020</v>
      </c>
      <c r="I488" s="5" t="s">
        <v>2020</v>
      </c>
      <c r="J488" s="145" t="str">
        <f t="shared" si="35"/>
        <v/>
      </c>
    </row>
    <row r="489" spans="1:10" ht="29.45" customHeight="1" x14ac:dyDescent="0.25">
      <c r="A489" s="53" t="str">
        <f>IF(E489="visualizzare","X","")</f>
        <v/>
      </c>
      <c r="B489" s="54"/>
      <c r="C489" s="55" t="s">
        <v>1148</v>
      </c>
      <c r="D489" s="58"/>
      <c r="E489" s="71"/>
      <c r="F489" s="5" t="s">
        <v>2020</v>
      </c>
      <c r="G489" s="5" t="s">
        <v>2020</v>
      </c>
      <c r="H489" s="5" t="s">
        <v>2020</v>
      </c>
      <c r="I489" s="5" t="s">
        <v>2020</v>
      </c>
      <c r="J489" s="145" t="str">
        <f t="shared" si="35"/>
        <v/>
      </c>
    </row>
    <row r="490" spans="1:10" ht="57" customHeight="1" x14ac:dyDescent="0.25">
      <c r="A490" s="157" t="str">
        <f>IF(E490="con difetti","X",
IF(E490="non applic.","na",
IF(E490="prog. ITR","I",
IF(E490="nota","no",
IF(OR(E490="senza difetti",E490="verificare"),"","")))))</f>
        <v/>
      </c>
      <c r="B490" s="162">
        <v>3301.07</v>
      </c>
      <c r="C490" s="163" t="s">
        <v>1149</v>
      </c>
      <c r="D490" s="164" t="s">
        <v>2021</v>
      </c>
      <c r="E490" s="161"/>
      <c r="F490" s="5" t="s">
        <v>2020</v>
      </c>
      <c r="G490" s="5" t="s">
        <v>2020</v>
      </c>
      <c r="H490" s="5" t="s">
        <v>2020</v>
      </c>
      <c r="I490" s="5" t="s">
        <v>2020</v>
      </c>
      <c r="J490" s="145" t="str">
        <f t="shared" si="35"/>
        <v/>
      </c>
    </row>
    <row r="491" spans="1:10" ht="29.45" customHeight="1" thickBot="1" x14ac:dyDescent="0.3">
      <c r="A491" s="68" t="str">
        <f>IF(E491="visualizzare","X","")</f>
        <v/>
      </c>
      <c r="B491" s="57"/>
      <c r="C491" s="59" t="s">
        <v>1150</v>
      </c>
      <c r="D491" s="60"/>
      <c r="E491" s="71"/>
      <c r="F491" s="5" t="s">
        <v>2020</v>
      </c>
      <c r="G491" s="5" t="s">
        <v>2020</v>
      </c>
      <c r="H491" s="5" t="s">
        <v>2020</v>
      </c>
      <c r="I491" s="5" t="s">
        <v>2020</v>
      </c>
      <c r="J491" s="145" t="str">
        <f t="shared" si="35"/>
        <v/>
      </c>
    </row>
    <row r="492" spans="1:10" ht="15.75" thickBot="1" x14ac:dyDescent="0.3">
      <c r="A492" s="14" t="str">
        <f>IF(OR(COUNTIF(A493:A512,"X")&gt;0,J492="non applic."),"X","")</f>
        <v/>
      </c>
      <c r="B492" s="40">
        <v>3302</v>
      </c>
      <c r="C492" s="19" t="s">
        <v>1151</v>
      </c>
      <c r="D492" s="20"/>
      <c r="E492" s="42"/>
      <c r="F492" s="5" t="s">
        <v>2020</v>
      </c>
      <c r="G492" s="5" t="s">
        <v>2020</v>
      </c>
      <c r="H492" s="5" t="s">
        <v>2020</v>
      </c>
      <c r="I492" s="5" t="s">
        <v>2020</v>
      </c>
      <c r="J492" s="145" t="str">
        <f t="shared" ref="J492:J512" si="36">IF(OR($E$439="non applic.",$E$474="non applic.",$E$492="non applic.")=TRUE,"entfällt","")</f>
        <v/>
      </c>
    </row>
    <row r="493" spans="1:10" ht="44.45" customHeight="1" x14ac:dyDescent="0.25">
      <c r="A493" s="157" t="str">
        <f>IF(E493="con difetti","X",
IF(E493="non applic.","na",
IF(E493="prog. ITR","I",
IF(E493="nota","no",
IF(OR(E493="senza difetti",E493="verificare"),"","")))))</f>
        <v/>
      </c>
      <c r="B493" s="158">
        <v>3302.01</v>
      </c>
      <c r="C493" s="159" t="s">
        <v>1152</v>
      </c>
      <c r="D493" s="160" t="s">
        <v>2022</v>
      </c>
      <c r="E493" s="161"/>
      <c r="F493" s="5" t="s">
        <v>2020</v>
      </c>
      <c r="G493" s="5" t="s">
        <v>2020</v>
      </c>
      <c r="H493" s="5" t="s">
        <v>2020</v>
      </c>
      <c r="I493" s="5" t="s">
        <v>2020</v>
      </c>
      <c r="J493" s="145" t="str">
        <f t="shared" si="36"/>
        <v/>
      </c>
    </row>
    <row r="494" spans="1:10" ht="29.45" customHeight="1" x14ac:dyDescent="0.25">
      <c r="A494" s="68" t="str">
        <f>IF(E494="visualizzare","X","")</f>
        <v/>
      </c>
      <c r="B494" s="54"/>
      <c r="C494" s="55" t="s">
        <v>1153</v>
      </c>
      <c r="D494" s="58"/>
      <c r="E494" s="71"/>
      <c r="F494" s="5" t="s">
        <v>2020</v>
      </c>
      <c r="G494" s="5" t="s">
        <v>2020</v>
      </c>
      <c r="H494" s="5" t="s">
        <v>2020</v>
      </c>
      <c r="I494" s="5" t="s">
        <v>2020</v>
      </c>
      <c r="J494" s="145" t="str">
        <f t="shared" si="36"/>
        <v/>
      </c>
    </row>
    <row r="495" spans="1:10" ht="42" customHeight="1" x14ac:dyDescent="0.25">
      <c r="A495" s="68" t="str">
        <f>IF(E495="visualizzare","X","")</f>
        <v/>
      </c>
      <c r="B495" s="54"/>
      <c r="C495" s="55" t="s">
        <v>1154</v>
      </c>
      <c r="D495" s="58"/>
      <c r="E495" s="71"/>
      <c r="F495" s="5" t="s">
        <v>2020</v>
      </c>
      <c r="G495" s="5" t="s">
        <v>2020</v>
      </c>
      <c r="H495" s="5" t="s">
        <v>2020</v>
      </c>
      <c r="I495" s="5" t="s">
        <v>2020</v>
      </c>
      <c r="J495" s="145" t="str">
        <f t="shared" si="36"/>
        <v/>
      </c>
    </row>
    <row r="496" spans="1:10" ht="57" customHeight="1" x14ac:dyDescent="0.25">
      <c r="A496" s="157" t="str">
        <f>IF(E496="con difetti","X",
IF(E496="non applic.","na",
IF(E496="prog. ITR","I",
IF(E496="nota","no",
IF(OR(E496="senza difetti",E496="verificare"),"","")))))</f>
        <v/>
      </c>
      <c r="B496" s="162">
        <v>3302.02</v>
      </c>
      <c r="C496" s="163" t="s">
        <v>1155</v>
      </c>
      <c r="D496" s="164" t="s">
        <v>2021</v>
      </c>
      <c r="E496" s="161"/>
      <c r="F496" s="5" t="s">
        <v>2020</v>
      </c>
      <c r="G496" s="5" t="s">
        <v>2020</v>
      </c>
      <c r="H496" s="5" t="s">
        <v>2020</v>
      </c>
      <c r="I496" s="5" t="s">
        <v>2020</v>
      </c>
      <c r="J496" s="145" t="str">
        <f t="shared" si="36"/>
        <v/>
      </c>
    </row>
    <row r="497" spans="1:10" ht="29.45" customHeight="1" x14ac:dyDescent="0.25">
      <c r="A497" s="53" t="str">
        <f>IF(E497="visualizzare","X","")</f>
        <v/>
      </c>
      <c r="B497" s="54"/>
      <c r="C497" s="55" t="s">
        <v>1156</v>
      </c>
      <c r="D497" s="58"/>
      <c r="E497" s="71"/>
      <c r="F497" s="5" t="s">
        <v>2020</v>
      </c>
      <c r="G497" s="5" t="s">
        <v>2020</v>
      </c>
      <c r="H497" s="5" t="s">
        <v>2020</v>
      </c>
      <c r="I497" s="5" t="s">
        <v>2020</v>
      </c>
      <c r="J497" s="145" t="str">
        <f t="shared" si="36"/>
        <v/>
      </c>
    </row>
    <row r="498" spans="1:10" ht="29.45" customHeight="1" x14ac:dyDescent="0.25">
      <c r="A498" s="53" t="str">
        <f>IF(E498="visualizzare","X","")</f>
        <v/>
      </c>
      <c r="B498" s="54"/>
      <c r="C498" s="55" t="s">
        <v>1150</v>
      </c>
      <c r="D498" s="58"/>
      <c r="E498" s="71"/>
      <c r="F498" s="5" t="s">
        <v>2020</v>
      </c>
      <c r="G498" s="5" t="s">
        <v>2020</v>
      </c>
      <c r="H498" s="5" t="s">
        <v>2020</v>
      </c>
      <c r="I498" s="5" t="s">
        <v>2020</v>
      </c>
      <c r="J498" s="145" t="str">
        <f t="shared" si="36"/>
        <v/>
      </c>
    </row>
    <row r="499" spans="1:10" ht="44.45" customHeight="1" x14ac:dyDescent="0.25">
      <c r="A499" s="157" t="str">
        <f>IF(E499="con difetti","X",
IF(E499="non applic.","na",
IF(E499="prog. ITR","I",
IF(E499="nota","no",
IF(OR(E499="senza difetti",E499="verificare"),"","")))))</f>
        <v/>
      </c>
      <c r="B499" s="162">
        <v>3302.03</v>
      </c>
      <c r="C499" s="163" t="s">
        <v>1157</v>
      </c>
      <c r="D499" s="164" t="s">
        <v>2022</v>
      </c>
      <c r="E499" s="161"/>
      <c r="F499" s="5" t="s">
        <v>2020</v>
      </c>
      <c r="G499" s="5" t="s">
        <v>2020</v>
      </c>
      <c r="H499" s="5" t="s">
        <v>2020</v>
      </c>
      <c r="I499" s="5" t="s">
        <v>2020</v>
      </c>
      <c r="J499" s="145" t="str">
        <f t="shared" si="36"/>
        <v/>
      </c>
    </row>
    <row r="500" spans="1:10" ht="72.95" customHeight="1" x14ac:dyDescent="0.25">
      <c r="A500" s="53" t="str">
        <f>IF(E500="visualizzare","X","")</f>
        <v/>
      </c>
      <c r="B500" s="54"/>
      <c r="C500" s="55" t="s">
        <v>1158</v>
      </c>
      <c r="D500" s="58"/>
      <c r="E500" s="71"/>
      <c r="F500" s="5" t="s">
        <v>2020</v>
      </c>
      <c r="G500" s="5" t="s">
        <v>2020</v>
      </c>
      <c r="H500" s="5" t="s">
        <v>2020</v>
      </c>
      <c r="I500" s="5" t="s">
        <v>2020</v>
      </c>
      <c r="J500" s="145" t="str">
        <f t="shared" si="36"/>
        <v/>
      </c>
    </row>
    <row r="501" spans="1:10" ht="30" x14ac:dyDescent="0.25">
      <c r="A501" s="53" t="str">
        <f>IF(E501="visualizzare","X","")</f>
        <v/>
      </c>
      <c r="B501" s="54"/>
      <c r="C501" s="55" t="s">
        <v>1159</v>
      </c>
      <c r="D501" s="58"/>
      <c r="E501" s="71"/>
      <c r="F501" s="5" t="s">
        <v>2020</v>
      </c>
      <c r="G501" s="5" t="s">
        <v>2020</v>
      </c>
      <c r="H501" s="5" t="s">
        <v>2020</v>
      </c>
      <c r="I501" s="5" t="s">
        <v>2020</v>
      </c>
      <c r="J501" s="145" t="str">
        <f t="shared" si="36"/>
        <v/>
      </c>
    </row>
    <row r="502" spans="1:10" ht="44.45" customHeight="1" x14ac:dyDescent="0.25">
      <c r="A502" s="157" t="str">
        <f>IF(E502="con difetti","X",
IF(E502="non applic.","na",
IF(E502="prog. ITR","I",
IF(E502="nota","no",
IF(OR(E502="senza difetti",E502="verificare"),"","")))))</f>
        <v/>
      </c>
      <c r="B502" s="162">
        <v>3302.04</v>
      </c>
      <c r="C502" s="163" t="s">
        <v>1160</v>
      </c>
      <c r="D502" s="164" t="s">
        <v>2022</v>
      </c>
      <c r="E502" s="161"/>
      <c r="F502" s="5" t="s">
        <v>2020</v>
      </c>
      <c r="G502" s="5" t="s">
        <v>2020</v>
      </c>
      <c r="H502" s="5" t="s">
        <v>2020</v>
      </c>
      <c r="I502" s="5" t="s">
        <v>2020</v>
      </c>
      <c r="J502" s="145" t="str">
        <f t="shared" si="36"/>
        <v/>
      </c>
    </row>
    <row r="503" spans="1:10" ht="43.35" customHeight="1" x14ac:dyDescent="0.25">
      <c r="A503" s="53" t="str">
        <f>IF(E503="visualizzare","X","")</f>
        <v/>
      </c>
      <c r="B503" s="54"/>
      <c r="C503" s="55" t="s">
        <v>1161</v>
      </c>
      <c r="D503" s="58"/>
      <c r="E503" s="71"/>
      <c r="F503" s="5" t="s">
        <v>2020</v>
      </c>
      <c r="G503" s="5" t="s">
        <v>2020</v>
      </c>
      <c r="H503" s="5" t="s">
        <v>2020</v>
      </c>
      <c r="I503" s="5" t="s">
        <v>2020</v>
      </c>
      <c r="J503" s="145" t="str">
        <f t="shared" si="36"/>
        <v/>
      </c>
    </row>
    <row r="504" spans="1:10" ht="30" x14ac:dyDescent="0.25">
      <c r="A504" s="53" t="str">
        <f>IF(E504="visualizzare","X","")</f>
        <v/>
      </c>
      <c r="B504" s="54"/>
      <c r="C504" s="55" t="s">
        <v>1162</v>
      </c>
      <c r="D504" s="58"/>
      <c r="E504" s="71"/>
      <c r="F504" s="5" t="s">
        <v>2020</v>
      </c>
      <c r="G504" s="5" t="s">
        <v>2020</v>
      </c>
      <c r="H504" s="5" t="s">
        <v>2020</v>
      </c>
      <c r="I504" s="5" t="s">
        <v>2020</v>
      </c>
      <c r="J504" s="145" t="str">
        <f t="shared" si="36"/>
        <v/>
      </c>
    </row>
    <row r="505" spans="1:10" ht="57" customHeight="1" x14ac:dyDescent="0.25">
      <c r="A505" s="157" t="str">
        <f>IF(E505="con difetti","X",
IF(E505="non applic.","na",
IF(E505="prog. ITR","I",
IF(E505="nota","no",
IF(OR(E505="senza difetti",E505="verificare"),"","")))))</f>
        <v/>
      </c>
      <c r="B505" s="162">
        <v>3302.05</v>
      </c>
      <c r="C505" s="163" t="s">
        <v>1163</v>
      </c>
      <c r="D505" s="164" t="s">
        <v>2021</v>
      </c>
      <c r="E505" s="161"/>
      <c r="F505" s="5" t="s">
        <v>2020</v>
      </c>
      <c r="G505" s="5" t="s">
        <v>2020</v>
      </c>
      <c r="H505" s="5" t="s">
        <v>2020</v>
      </c>
      <c r="I505" s="5" t="s">
        <v>2020</v>
      </c>
      <c r="J505" s="145" t="str">
        <f t="shared" si="36"/>
        <v/>
      </c>
    </row>
    <row r="506" spans="1:10" ht="15" customHeight="1" x14ac:dyDescent="0.25">
      <c r="A506" s="53" t="str">
        <f>IF(E506="visualizzare","X","")</f>
        <v/>
      </c>
      <c r="B506" s="54"/>
      <c r="C506" s="55" t="s">
        <v>1164</v>
      </c>
      <c r="D506" s="58"/>
      <c r="E506" s="71"/>
      <c r="F506" s="5" t="s">
        <v>2020</v>
      </c>
      <c r="G506" s="5" t="s">
        <v>2020</v>
      </c>
      <c r="H506" s="5" t="s">
        <v>2020</v>
      </c>
      <c r="I506" s="5" t="s">
        <v>2020</v>
      </c>
      <c r="J506" s="145" t="str">
        <f t="shared" si="36"/>
        <v/>
      </c>
    </row>
    <row r="507" spans="1:10" ht="57" customHeight="1" x14ac:dyDescent="0.25">
      <c r="A507" s="157" t="str">
        <f>IF(E507="con difetti","X",
IF(E507="non applic.","na",
IF(E507="prog. ITR","I",
IF(E507="nota","no",
IF(OR(E507="senza difetti",E507="verificare"),"","")))))</f>
        <v/>
      </c>
      <c r="B507" s="162">
        <v>3302.06</v>
      </c>
      <c r="C507" s="163" t="s">
        <v>1165</v>
      </c>
      <c r="D507" s="164" t="s">
        <v>2021</v>
      </c>
      <c r="E507" s="161"/>
      <c r="F507" s="5" t="s">
        <v>2020</v>
      </c>
      <c r="G507" s="5" t="s">
        <v>2020</v>
      </c>
      <c r="H507" s="5" t="s">
        <v>2020</v>
      </c>
      <c r="I507" s="5" t="s">
        <v>2020</v>
      </c>
      <c r="J507" s="145" t="str">
        <f t="shared" si="36"/>
        <v/>
      </c>
    </row>
    <row r="508" spans="1:10" ht="30" x14ac:dyDescent="0.25">
      <c r="A508" s="53" t="str">
        <f>IF(E508="visualizzare","X","")</f>
        <v/>
      </c>
      <c r="B508" s="54"/>
      <c r="C508" s="55" t="s">
        <v>1166</v>
      </c>
      <c r="D508" s="58"/>
      <c r="E508" s="71"/>
      <c r="F508" s="5" t="s">
        <v>2020</v>
      </c>
      <c r="G508" s="5" t="s">
        <v>2020</v>
      </c>
      <c r="H508" s="5" t="s">
        <v>2020</v>
      </c>
      <c r="I508" s="5" t="s">
        <v>2020</v>
      </c>
      <c r="J508" s="145" t="str">
        <f t="shared" si="36"/>
        <v/>
      </c>
    </row>
    <row r="509" spans="1:10" ht="57" customHeight="1" x14ac:dyDescent="0.25">
      <c r="A509" s="157" t="str">
        <f>IF(E509="con difetti","X",
IF(E509="non applic.","na",
IF(E509="prog. ITR","I",
IF(E509="nota","no",
IF(OR(E509="senza difetti",E509="verificare"),"","")))))</f>
        <v/>
      </c>
      <c r="B509" s="162">
        <v>3302.07</v>
      </c>
      <c r="C509" s="163" t="s">
        <v>1167</v>
      </c>
      <c r="D509" s="164" t="s">
        <v>2021</v>
      </c>
      <c r="E509" s="161"/>
      <c r="F509" s="5" t="s">
        <v>2020</v>
      </c>
      <c r="G509" s="5" t="s">
        <v>2020</v>
      </c>
      <c r="H509" s="5" t="s">
        <v>2020</v>
      </c>
      <c r="I509" s="1"/>
      <c r="J509" s="145" t="str">
        <f t="shared" si="36"/>
        <v/>
      </c>
    </row>
    <row r="510" spans="1:10" ht="15" customHeight="1" x14ac:dyDescent="0.25">
      <c r="A510" s="53" t="str">
        <f>IF(E510="visualizzare","X","")</f>
        <v/>
      </c>
      <c r="B510" s="54"/>
      <c r="C510" s="55" t="s">
        <v>1168</v>
      </c>
      <c r="D510" s="58"/>
      <c r="E510" s="71"/>
      <c r="F510" s="5" t="s">
        <v>2020</v>
      </c>
      <c r="G510" s="5" t="s">
        <v>2020</v>
      </c>
      <c r="H510" s="5" t="s">
        <v>2020</v>
      </c>
      <c r="I510" s="1"/>
      <c r="J510" s="145" t="str">
        <f t="shared" si="36"/>
        <v/>
      </c>
    </row>
    <row r="511" spans="1:10" ht="52.5" customHeight="1" x14ac:dyDescent="0.25">
      <c r="A511" s="157" t="str">
        <f>IF(E511="con difetti","X",
IF(E511="non applic.","na",
IF(E511="prog. ITR","I",
IF(E511="nota","no",
IF(OR(E511="senza difetti",E511="verificare"),"","")))))</f>
        <v/>
      </c>
      <c r="B511" s="162">
        <v>3302.08</v>
      </c>
      <c r="C511" s="163" t="s">
        <v>1169</v>
      </c>
      <c r="D511" s="164" t="s">
        <v>0</v>
      </c>
      <c r="E511" s="161"/>
      <c r="F511" s="89" t="s">
        <v>2020</v>
      </c>
      <c r="G511" s="5" t="s">
        <v>2020</v>
      </c>
      <c r="H511" s="1"/>
      <c r="I511" s="1"/>
      <c r="J511" s="145" t="str">
        <f t="shared" si="36"/>
        <v/>
      </c>
    </row>
    <row r="512" spans="1:10" ht="60.75" thickBot="1" x14ac:dyDescent="0.3">
      <c r="A512" s="68" t="str">
        <f>IF(E512="visualizzare","X","")</f>
        <v/>
      </c>
      <c r="B512" s="57"/>
      <c r="C512" s="59" t="s">
        <v>1170</v>
      </c>
      <c r="D512" s="60"/>
      <c r="E512" s="142"/>
      <c r="F512" s="89" t="s">
        <v>2020</v>
      </c>
      <c r="G512" s="5" t="s">
        <v>2020</v>
      </c>
      <c r="H512" s="1"/>
      <c r="I512" s="1"/>
      <c r="J512" s="145" t="str">
        <f t="shared" si="36"/>
        <v/>
      </c>
    </row>
    <row r="513" spans="1:10" ht="15.75" thickBot="1" x14ac:dyDescent="0.3">
      <c r="A513" s="14" t="str">
        <f>IF(OR(COUNTIF(A514:A571,"X")&gt;0,J513="non applic."),"X","")</f>
        <v/>
      </c>
      <c r="B513" s="40">
        <v>3303</v>
      </c>
      <c r="C513" s="19" t="s">
        <v>1171</v>
      </c>
      <c r="D513" s="20"/>
      <c r="E513" s="42"/>
      <c r="F513" s="5" t="s">
        <v>2020</v>
      </c>
      <c r="G513" s="5" t="s">
        <v>2020</v>
      </c>
      <c r="H513" s="5" t="s">
        <v>2020</v>
      </c>
      <c r="I513" s="5" t="s">
        <v>2020</v>
      </c>
      <c r="J513" s="145" t="str">
        <f t="shared" ref="J513:J544" si="37">IF(OR($E$439="non applic.",$E$474="non applic.",$E$513="non applic.")=TRUE,"entfällt","")</f>
        <v/>
      </c>
    </row>
    <row r="514" spans="1:10" ht="57" customHeight="1" x14ac:dyDescent="0.25">
      <c r="A514" s="157" t="str">
        <f>IF(E514="con difetti","X",
IF(E514="non applic.","na",
IF(E514="prog. ITR","I",
IF(E514="nota","no",
IF(OR(E514="senza difetti",E514="verificare"),"","")))))</f>
        <v/>
      </c>
      <c r="B514" s="158">
        <v>3303.01</v>
      </c>
      <c r="C514" s="159" t="s">
        <v>1172</v>
      </c>
      <c r="D514" s="160" t="s">
        <v>2021</v>
      </c>
      <c r="E514" s="161"/>
      <c r="F514" s="5" t="s">
        <v>2020</v>
      </c>
      <c r="G514" s="5" t="s">
        <v>2020</v>
      </c>
      <c r="H514" s="5" t="s">
        <v>2020</v>
      </c>
      <c r="I514" s="5" t="s">
        <v>2020</v>
      </c>
      <c r="J514" s="145" t="str">
        <f t="shared" si="37"/>
        <v/>
      </c>
    </row>
    <row r="515" spans="1:10" ht="29.45" customHeight="1" x14ac:dyDescent="0.25">
      <c r="A515" s="68" t="str">
        <f>IF(E515="visualizzare","X","")</f>
        <v/>
      </c>
      <c r="B515" s="54"/>
      <c r="C515" s="55" t="s">
        <v>1173</v>
      </c>
      <c r="D515" s="58"/>
      <c r="E515" s="71"/>
      <c r="F515" s="5" t="s">
        <v>2020</v>
      </c>
      <c r="G515" s="5" t="s">
        <v>2020</v>
      </c>
      <c r="H515" s="5" t="s">
        <v>2020</v>
      </c>
      <c r="I515" s="5" t="s">
        <v>2020</v>
      </c>
      <c r="J515" s="145" t="str">
        <f t="shared" si="37"/>
        <v/>
      </c>
    </row>
    <row r="516" spans="1:10" ht="44.45" customHeight="1" x14ac:dyDescent="0.25">
      <c r="A516" s="157" t="str">
        <f>IF(E516="con difetti","X",
IF(E516="non applic.","na",
IF(E516="prog. ITR","I",
IF(E516="nota","no",
IF(OR(E516="senza difetti",E516="verificare"),"","")))))</f>
        <v/>
      </c>
      <c r="B516" s="162">
        <v>3303.02</v>
      </c>
      <c r="C516" s="163" t="s">
        <v>1174</v>
      </c>
      <c r="D516" s="164" t="s">
        <v>2022</v>
      </c>
      <c r="E516" s="161"/>
      <c r="F516" s="5" t="s">
        <v>2020</v>
      </c>
      <c r="G516" s="5" t="s">
        <v>2020</v>
      </c>
      <c r="H516" s="5" t="s">
        <v>2020</v>
      </c>
      <c r="I516" s="5" t="s">
        <v>2020</v>
      </c>
      <c r="J516" s="145" t="str">
        <f t="shared" si="37"/>
        <v/>
      </c>
    </row>
    <row r="517" spans="1:10" ht="44.1" customHeight="1" x14ac:dyDescent="0.25">
      <c r="A517" s="53" t="str">
        <f>IF(E517="visualizzare","X","")</f>
        <v/>
      </c>
      <c r="B517" s="54"/>
      <c r="C517" s="55" t="s">
        <v>1175</v>
      </c>
      <c r="D517" s="58"/>
      <c r="E517" s="71"/>
      <c r="F517" s="5" t="s">
        <v>2020</v>
      </c>
      <c r="G517" s="5" t="s">
        <v>2020</v>
      </c>
      <c r="H517" s="5" t="s">
        <v>2020</v>
      </c>
      <c r="I517" s="5" t="s">
        <v>2020</v>
      </c>
      <c r="J517" s="145" t="str">
        <f t="shared" si="37"/>
        <v/>
      </c>
    </row>
    <row r="518" spans="1:10" ht="57" customHeight="1" x14ac:dyDescent="0.25">
      <c r="A518" s="157" t="str">
        <f>IF(E518="con difetti","X",
IF(E518="non applic.","na",
IF(E518="prog. ITR","I",
IF(E518="nota","no",
IF(OR(E518="senza difetti",E518="verificare"),"","")))))</f>
        <v/>
      </c>
      <c r="B518" s="162">
        <v>3303.03</v>
      </c>
      <c r="C518" s="163" t="s">
        <v>1176</v>
      </c>
      <c r="D518" s="164" t="s">
        <v>2021</v>
      </c>
      <c r="E518" s="161"/>
      <c r="F518" s="5" t="s">
        <v>2020</v>
      </c>
      <c r="G518" s="5" t="s">
        <v>2020</v>
      </c>
      <c r="H518" s="5" t="s">
        <v>2020</v>
      </c>
      <c r="I518" s="5" t="s">
        <v>2020</v>
      </c>
      <c r="J518" s="145" t="str">
        <f t="shared" si="37"/>
        <v/>
      </c>
    </row>
    <row r="519" spans="1:10" ht="30" x14ac:dyDescent="0.25">
      <c r="A519" s="53" t="str">
        <f>IF(E519="visualizzare","X","")</f>
        <v/>
      </c>
      <c r="B519" s="54"/>
      <c r="C519" s="55" t="s">
        <v>1177</v>
      </c>
      <c r="D519" s="58"/>
      <c r="E519" s="71"/>
      <c r="F519" s="5" t="s">
        <v>2020</v>
      </c>
      <c r="G519" s="5" t="s">
        <v>2020</v>
      </c>
      <c r="H519" s="5" t="s">
        <v>2020</v>
      </c>
      <c r="I519" s="5" t="s">
        <v>2020</v>
      </c>
      <c r="J519" s="145" t="str">
        <f t="shared" si="37"/>
        <v/>
      </c>
    </row>
    <row r="520" spans="1:10" ht="45" x14ac:dyDescent="0.25">
      <c r="A520" s="53" t="str">
        <f>IF(E520="visualizzare","X","")</f>
        <v/>
      </c>
      <c r="B520" s="54"/>
      <c r="C520" s="55" t="s">
        <v>1178</v>
      </c>
      <c r="D520" s="58"/>
      <c r="E520" s="71"/>
      <c r="F520" s="5" t="s">
        <v>2020</v>
      </c>
      <c r="G520" s="5" t="s">
        <v>2020</v>
      </c>
      <c r="H520" s="5" t="s">
        <v>2020</v>
      </c>
      <c r="I520" s="5" t="s">
        <v>2020</v>
      </c>
      <c r="J520" s="145" t="str">
        <f t="shared" si="37"/>
        <v/>
      </c>
    </row>
    <row r="521" spans="1:10" ht="52.5" customHeight="1" x14ac:dyDescent="0.25">
      <c r="A521" s="157" t="str">
        <f>IF(E521="con difetti","X",
IF(E521="non applic.","na",
IF(E521="prog. ITR","I",
IF(E521="nota","no",
IF(OR(E521="senza difetti",E521="verificare"),"","")))))</f>
        <v/>
      </c>
      <c r="B521" s="162">
        <v>3303.04</v>
      </c>
      <c r="C521" s="163" t="s">
        <v>1179</v>
      </c>
      <c r="D521" s="164" t="s">
        <v>0</v>
      </c>
      <c r="E521" s="161"/>
      <c r="F521" s="5" t="s">
        <v>2020</v>
      </c>
      <c r="G521" s="5" t="s">
        <v>2020</v>
      </c>
      <c r="H521" s="5" t="s">
        <v>2020</v>
      </c>
      <c r="I521" s="5" t="s">
        <v>2020</v>
      </c>
      <c r="J521" s="145" t="str">
        <f t="shared" si="37"/>
        <v/>
      </c>
    </row>
    <row r="522" spans="1:10" ht="29.45" customHeight="1" x14ac:dyDescent="0.25">
      <c r="A522" s="53" t="str">
        <f>IF(E522="visualizzare","X","")</f>
        <v/>
      </c>
      <c r="B522" s="54"/>
      <c r="C522" s="55" t="s">
        <v>1180</v>
      </c>
      <c r="D522" s="58"/>
      <c r="E522" s="71"/>
      <c r="F522" s="5" t="s">
        <v>2020</v>
      </c>
      <c r="G522" s="5" t="s">
        <v>2020</v>
      </c>
      <c r="H522" s="5" t="s">
        <v>2020</v>
      </c>
      <c r="I522" s="5" t="s">
        <v>2020</v>
      </c>
      <c r="J522" s="145" t="str">
        <f t="shared" si="37"/>
        <v/>
      </c>
    </row>
    <row r="523" spans="1:10" ht="57" customHeight="1" x14ac:dyDescent="0.25">
      <c r="A523" s="157" t="str">
        <f>IF(E523="con difetti","X",
IF(E523="non applic.","na",
IF(E523="prog. ITR","I",
IF(E523="nota","no",
IF(OR(E523="senza difetti",E523="verificare"),"","")))))</f>
        <v/>
      </c>
      <c r="B523" s="162">
        <v>3303.05</v>
      </c>
      <c r="C523" s="163" t="s">
        <v>1181</v>
      </c>
      <c r="D523" s="164" t="s">
        <v>2021</v>
      </c>
      <c r="E523" s="161"/>
      <c r="F523" s="5" t="s">
        <v>2020</v>
      </c>
      <c r="G523" s="5" t="s">
        <v>2020</v>
      </c>
      <c r="H523" s="5" t="s">
        <v>2020</v>
      </c>
      <c r="I523" s="5" t="s">
        <v>2020</v>
      </c>
      <c r="J523" s="145" t="str">
        <f t="shared" si="37"/>
        <v/>
      </c>
    </row>
    <row r="524" spans="1:10" ht="15" customHeight="1" x14ac:dyDescent="0.25">
      <c r="A524" s="53" t="str">
        <f>IF(E524="visualizzare","X","")</f>
        <v/>
      </c>
      <c r="B524" s="54"/>
      <c r="C524" s="55" t="s">
        <v>1182</v>
      </c>
      <c r="D524" s="58"/>
      <c r="E524" s="71"/>
      <c r="F524" s="5" t="s">
        <v>2020</v>
      </c>
      <c r="G524" s="5" t="s">
        <v>2020</v>
      </c>
      <c r="H524" s="5" t="s">
        <v>2020</v>
      </c>
      <c r="I524" s="5" t="s">
        <v>2020</v>
      </c>
      <c r="J524" s="145" t="str">
        <f t="shared" si="37"/>
        <v/>
      </c>
    </row>
    <row r="525" spans="1:10" ht="57" customHeight="1" x14ac:dyDescent="0.25">
      <c r="A525" s="157" t="str">
        <f>IF(E525="con difetti","X",
IF(E525="non applic.","na",
IF(E525="prog. ITR","I",
IF(E525="nota","no",
IF(OR(E525="senza difetti",E525="verificare"),"","")))))</f>
        <v/>
      </c>
      <c r="B525" s="162">
        <v>3303.06</v>
      </c>
      <c r="C525" s="163" t="s">
        <v>1183</v>
      </c>
      <c r="D525" s="164" t="s">
        <v>2021</v>
      </c>
      <c r="E525" s="161"/>
      <c r="F525" s="5" t="s">
        <v>2020</v>
      </c>
      <c r="G525" s="5" t="s">
        <v>2020</v>
      </c>
      <c r="H525" s="5" t="s">
        <v>2020</v>
      </c>
      <c r="I525" s="5" t="s">
        <v>2020</v>
      </c>
      <c r="J525" s="145" t="str">
        <f t="shared" si="37"/>
        <v/>
      </c>
    </row>
    <row r="526" spans="1:10" ht="15" customHeight="1" x14ac:dyDescent="0.25">
      <c r="A526" s="53" t="str">
        <f>IF(E526="visualizzare","X","")</f>
        <v/>
      </c>
      <c r="B526" s="54"/>
      <c r="C526" s="55" t="s">
        <v>1184</v>
      </c>
      <c r="D526" s="58"/>
      <c r="E526" s="71"/>
      <c r="F526" s="5" t="s">
        <v>2020</v>
      </c>
      <c r="G526" s="5" t="s">
        <v>2020</v>
      </c>
      <c r="H526" s="5" t="s">
        <v>2020</v>
      </c>
      <c r="I526" s="5" t="s">
        <v>2020</v>
      </c>
      <c r="J526" s="145" t="str">
        <f t="shared" si="37"/>
        <v/>
      </c>
    </row>
    <row r="527" spans="1:10" ht="51.95" customHeight="1" x14ac:dyDescent="0.25">
      <c r="A527" s="157" t="str">
        <f>IF(E527="con difetti","X",
IF(E527="non applic.","na",
IF(E527="prog. ITR","I",
IF(E527="nota","no",
IF(OR(E527="senza difetti",E527="verificare"),"","")))))</f>
        <v/>
      </c>
      <c r="B527" s="162">
        <v>3303.07</v>
      </c>
      <c r="C527" s="163" t="s">
        <v>1185</v>
      </c>
      <c r="D527" s="164" t="s">
        <v>1</v>
      </c>
      <c r="E527" s="161"/>
      <c r="F527" s="5" t="s">
        <v>2020</v>
      </c>
      <c r="G527" s="5" t="s">
        <v>2020</v>
      </c>
      <c r="H527" s="5" t="s">
        <v>2020</v>
      </c>
      <c r="I527" s="5" t="s">
        <v>2020</v>
      </c>
      <c r="J527" s="145" t="str">
        <f t="shared" si="37"/>
        <v/>
      </c>
    </row>
    <row r="528" spans="1:10" ht="15" customHeight="1" x14ac:dyDescent="0.25">
      <c r="A528" s="53" t="str">
        <f>IF(E528="visualizzare","X","")</f>
        <v/>
      </c>
      <c r="B528" s="54"/>
      <c r="C528" s="55" t="s">
        <v>1186</v>
      </c>
      <c r="D528" s="58"/>
      <c r="E528" s="71"/>
      <c r="F528" s="5" t="s">
        <v>2020</v>
      </c>
      <c r="G528" s="5" t="s">
        <v>2020</v>
      </c>
      <c r="H528" s="5" t="s">
        <v>2020</v>
      </c>
      <c r="I528" s="5" t="s">
        <v>2020</v>
      </c>
      <c r="J528" s="145" t="str">
        <f t="shared" si="37"/>
        <v/>
      </c>
    </row>
    <row r="529" spans="1:10" ht="57" customHeight="1" x14ac:dyDescent="0.25">
      <c r="A529" s="157" t="str">
        <f>IF(E529="con difetti","X",
IF(E529="non applic.","na",
IF(E529="prog. ITR","I",
IF(E529="nota","no",
IF(OR(E529="senza difetti",E529="verificare"),"","")))))</f>
        <v/>
      </c>
      <c r="B529" s="162">
        <v>3303.08</v>
      </c>
      <c r="C529" s="163" t="s">
        <v>1187</v>
      </c>
      <c r="D529" s="164" t="s">
        <v>2021</v>
      </c>
      <c r="E529" s="161"/>
      <c r="F529" s="5" t="s">
        <v>2020</v>
      </c>
      <c r="G529" s="5" t="s">
        <v>2020</v>
      </c>
      <c r="H529" s="5" t="s">
        <v>2020</v>
      </c>
      <c r="I529" s="5" t="s">
        <v>2020</v>
      </c>
      <c r="J529" s="145" t="str">
        <f t="shared" si="37"/>
        <v/>
      </c>
    </row>
    <row r="530" spans="1:10" ht="15" customHeight="1" x14ac:dyDescent="0.25">
      <c r="A530" s="53" t="str">
        <f>IF(E530="visualizzare","X","")</f>
        <v/>
      </c>
      <c r="B530" s="54"/>
      <c r="C530" s="55" t="s">
        <v>1168</v>
      </c>
      <c r="D530" s="58"/>
      <c r="E530" s="71"/>
      <c r="F530" s="5" t="s">
        <v>2020</v>
      </c>
      <c r="G530" s="5" t="s">
        <v>2020</v>
      </c>
      <c r="H530" s="5" t="s">
        <v>2020</v>
      </c>
      <c r="I530" s="5" t="s">
        <v>2020</v>
      </c>
      <c r="J530" s="145" t="str">
        <f t="shared" si="37"/>
        <v/>
      </c>
    </row>
    <row r="531" spans="1:10" ht="57" customHeight="1" x14ac:dyDescent="0.25">
      <c r="A531" s="157" t="str">
        <f>IF(E531="con difetti","X",
IF(E531="non applic.","na",
IF(E531="prog. ITR","I",
IF(E531="nota","no",
IF(OR(E531="senza difetti",E531="verificare"),"","")))))</f>
        <v/>
      </c>
      <c r="B531" s="162">
        <v>3303.09</v>
      </c>
      <c r="C531" s="163" t="s">
        <v>1188</v>
      </c>
      <c r="D531" s="164" t="s">
        <v>2021</v>
      </c>
      <c r="E531" s="161"/>
      <c r="F531" s="5" t="s">
        <v>2020</v>
      </c>
      <c r="G531" s="5" t="s">
        <v>2020</v>
      </c>
      <c r="H531" s="5" t="s">
        <v>2020</v>
      </c>
      <c r="I531" s="5" t="s">
        <v>2020</v>
      </c>
      <c r="J531" s="145" t="str">
        <f t="shared" si="37"/>
        <v/>
      </c>
    </row>
    <row r="532" spans="1:10" ht="29.45" customHeight="1" x14ac:dyDescent="0.25">
      <c r="A532" s="53" t="str">
        <f>IF(E532="visualizzare","X","")</f>
        <v/>
      </c>
      <c r="B532" s="54"/>
      <c r="C532" s="55" t="s">
        <v>1189</v>
      </c>
      <c r="D532" s="58"/>
      <c r="E532" s="71"/>
      <c r="F532" s="5" t="s">
        <v>2020</v>
      </c>
      <c r="G532" s="5" t="s">
        <v>2020</v>
      </c>
      <c r="H532" s="5" t="s">
        <v>2020</v>
      </c>
      <c r="I532" s="5" t="s">
        <v>2020</v>
      </c>
      <c r="J532" s="145" t="str">
        <f t="shared" si="37"/>
        <v/>
      </c>
    </row>
    <row r="533" spans="1:10" ht="57" customHeight="1" x14ac:dyDescent="0.25">
      <c r="A533" s="157" t="str">
        <f>IF(E533="con difetti","X",
IF(E533="non applic.","na",
IF(E533="prog. ITR","I",
IF(E533="nota","no",
IF(OR(E533="senza difetti",E533="verificare"),"","")))))</f>
        <v/>
      </c>
      <c r="B533" s="162">
        <v>3303.1</v>
      </c>
      <c r="C533" s="163" t="s">
        <v>1190</v>
      </c>
      <c r="D533" s="164" t="s">
        <v>2021</v>
      </c>
      <c r="E533" s="161"/>
      <c r="F533" s="5" t="s">
        <v>2020</v>
      </c>
      <c r="G533" s="5" t="s">
        <v>2020</v>
      </c>
      <c r="H533" s="5" t="s">
        <v>2020</v>
      </c>
      <c r="I533" s="5" t="s">
        <v>2020</v>
      </c>
      <c r="J533" s="145" t="str">
        <f t="shared" si="37"/>
        <v/>
      </c>
    </row>
    <row r="534" spans="1:10" ht="15" customHeight="1" x14ac:dyDescent="0.25">
      <c r="A534" s="53" t="str">
        <f>IF(E534="visualizzare","X","")</f>
        <v/>
      </c>
      <c r="B534" s="54"/>
      <c r="C534" s="55" t="s">
        <v>1191</v>
      </c>
      <c r="D534" s="58"/>
      <c r="E534" s="71"/>
      <c r="F534" s="5" t="s">
        <v>2020</v>
      </c>
      <c r="G534" s="5" t="s">
        <v>2020</v>
      </c>
      <c r="H534" s="5" t="s">
        <v>2020</v>
      </c>
      <c r="I534" s="5" t="s">
        <v>2020</v>
      </c>
      <c r="J534" s="145" t="str">
        <f t="shared" si="37"/>
        <v/>
      </c>
    </row>
    <row r="535" spans="1:10" ht="52.5" customHeight="1" x14ac:dyDescent="0.25">
      <c r="A535" s="157" t="str">
        <f>IF(E535="con difetti","X",
IF(E535="non applic.","na",
IF(E535="prog. ITR","I",
IF(E535="nota","no",
IF(OR(E535="senza difetti",E535="verificare"),"","")))))</f>
        <v/>
      </c>
      <c r="B535" s="162">
        <v>3303.11</v>
      </c>
      <c r="C535" s="163" t="s">
        <v>1192</v>
      </c>
      <c r="D535" s="164" t="s">
        <v>0</v>
      </c>
      <c r="E535" s="161"/>
      <c r="F535" s="5" t="s">
        <v>2020</v>
      </c>
      <c r="G535" s="5" t="s">
        <v>2020</v>
      </c>
      <c r="H535" s="5" t="s">
        <v>2020</v>
      </c>
      <c r="I535" s="5" t="s">
        <v>2020</v>
      </c>
      <c r="J535" s="145" t="str">
        <f t="shared" si="37"/>
        <v/>
      </c>
    </row>
    <row r="536" spans="1:10" ht="29.45" customHeight="1" x14ac:dyDescent="0.25">
      <c r="A536" s="53" t="str">
        <f>IF(E536="visualizzare","X","")</f>
        <v/>
      </c>
      <c r="B536" s="54"/>
      <c r="C536" s="55" t="s">
        <v>1193</v>
      </c>
      <c r="D536" s="58"/>
      <c r="E536" s="71"/>
      <c r="F536" s="5" t="s">
        <v>2020</v>
      </c>
      <c r="G536" s="5" t="s">
        <v>2020</v>
      </c>
      <c r="H536" s="5" t="s">
        <v>2020</v>
      </c>
      <c r="I536" s="5" t="s">
        <v>2020</v>
      </c>
      <c r="J536" s="145" t="str">
        <f t="shared" si="37"/>
        <v/>
      </c>
    </row>
    <row r="537" spans="1:10" ht="52.5" customHeight="1" x14ac:dyDescent="0.25">
      <c r="A537" s="157" t="str">
        <f>IF(E537="con difetti","X",
IF(E537="non applic.","na",
IF(E537="prog. ITR","I",
IF(E537="nota","no",
IF(OR(E537="senza difetti",E537="verificare"),"","")))))</f>
        <v/>
      </c>
      <c r="B537" s="162">
        <v>3303.12</v>
      </c>
      <c r="C537" s="163" t="s">
        <v>1194</v>
      </c>
      <c r="D537" s="164" t="s">
        <v>0</v>
      </c>
      <c r="E537" s="161"/>
      <c r="F537" s="5" t="s">
        <v>2020</v>
      </c>
      <c r="G537" s="5" t="s">
        <v>2020</v>
      </c>
      <c r="H537" s="5" t="s">
        <v>2020</v>
      </c>
      <c r="I537" s="5" t="s">
        <v>2020</v>
      </c>
      <c r="J537" s="145" t="str">
        <f t="shared" si="37"/>
        <v/>
      </c>
    </row>
    <row r="538" spans="1:10" ht="30" x14ac:dyDescent="0.25">
      <c r="A538" s="53" t="str">
        <f>IF(E538="visualizzare","X","")</f>
        <v/>
      </c>
      <c r="B538" s="54"/>
      <c r="C538" s="55" t="s">
        <v>1195</v>
      </c>
      <c r="D538" s="58"/>
      <c r="E538" s="71"/>
      <c r="F538" s="5" t="s">
        <v>2020</v>
      </c>
      <c r="G538" s="5" t="s">
        <v>2020</v>
      </c>
      <c r="H538" s="5" t="s">
        <v>2020</v>
      </c>
      <c r="I538" s="5" t="s">
        <v>2020</v>
      </c>
      <c r="J538" s="145" t="str">
        <f t="shared" si="37"/>
        <v/>
      </c>
    </row>
    <row r="539" spans="1:10" ht="52.5" customHeight="1" x14ac:dyDescent="0.25">
      <c r="A539" s="157" t="str">
        <f>IF(E539="con difetti","X",
IF(E539="non applic.","na",
IF(E539="prog. ITR","I",
IF(E539="nota","no",
IF(OR(E539="senza difetti",E539="verificare"),"","")))))</f>
        <v/>
      </c>
      <c r="B539" s="162">
        <v>3303.13</v>
      </c>
      <c r="C539" s="163" t="s">
        <v>1196</v>
      </c>
      <c r="D539" s="164" t="s">
        <v>0</v>
      </c>
      <c r="E539" s="161"/>
      <c r="F539" s="5" t="s">
        <v>2020</v>
      </c>
      <c r="G539" s="5" t="s">
        <v>2020</v>
      </c>
      <c r="H539" s="5" t="s">
        <v>2020</v>
      </c>
      <c r="I539" s="5" t="s">
        <v>2020</v>
      </c>
      <c r="J539" s="145" t="str">
        <f t="shared" si="37"/>
        <v/>
      </c>
    </row>
    <row r="540" spans="1:10" ht="15" customHeight="1" x14ac:dyDescent="0.25">
      <c r="A540" s="53" t="str">
        <f>IF(E540="visualizzare","X","")</f>
        <v/>
      </c>
      <c r="B540" s="54"/>
      <c r="C540" s="55" t="s">
        <v>1197</v>
      </c>
      <c r="D540" s="58"/>
      <c r="E540" s="71"/>
      <c r="F540" s="5" t="s">
        <v>2020</v>
      </c>
      <c r="G540" s="5" t="s">
        <v>2020</v>
      </c>
      <c r="H540" s="5" t="s">
        <v>2020</v>
      </c>
      <c r="I540" s="5" t="s">
        <v>2020</v>
      </c>
      <c r="J540" s="145" t="str">
        <f t="shared" si="37"/>
        <v/>
      </c>
    </row>
    <row r="541" spans="1:10" ht="52.5" customHeight="1" x14ac:dyDescent="0.25">
      <c r="A541" s="157" t="str">
        <f>IF(E541="con difetti","X",
IF(E541="non applic.","na",
IF(E541="prog. ITR","I",
IF(E541="nota","no",
IF(OR(E541="senza difetti",E541="verificare"),"","")))))</f>
        <v/>
      </c>
      <c r="B541" s="162">
        <v>3303.14</v>
      </c>
      <c r="C541" s="163" t="s">
        <v>1198</v>
      </c>
      <c r="D541" s="164" t="s">
        <v>0</v>
      </c>
      <c r="E541" s="161"/>
      <c r="F541" s="5" t="s">
        <v>2020</v>
      </c>
      <c r="G541" s="5" t="s">
        <v>2020</v>
      </c>
      <c r="H541" s="5" t="s">
        <v>2020</v>
      </c>
      <c r="I541" s="5" t="s">
        <v>2020</v>
      </c>
      <c r="J541" s="145" t="str">
        <f t="shared" si="37"/>
        <v/>
      </c>
    </row>
    <row r="542" spans="1:10" ht="15" customHeight="1" x14ac:dyDescent="0.25">
      <c r="A542" s="53" t="str">
        <f>IF(E542="visualizzare","X","")</f>
        <v/>
      </c>
      <c r="B542" s="54"/>
      <c r="C542" s="55" t="s">
        <v>1199</v>
      </c>
      <c r="D542" s="58"/>
      <c r="E542" s="71"/>
      <c r="F542" s="5" t="s">
        <v>2020</v>
      </c>
      <c r="G542" s="5" t="s">
        <v>2020</v>
      </c>
      <c r="H542" s="5" t="s">
        <v>2020</v>
      </c>
      <c r="I542" s="5" t="s">
        <v>2020</v>
      </c>
      <c r="J542" s="145" t="str">
        <f t="shared" si="37"/>
        <v/>
      </c>
    </row>
    <row r="543" spans="1:10" ht="44.45" customHeight="1" x14ac:dyDescent="0.25">
      <c r="A543" s="157" t="str">
        <f>IF(E543="con difetti","X",
IF(E543="non applic.","na",
IF(E543="prog. ITR","I",
IF(E543="nota","no",
IF(OR(E543="senza difetti",E543="verificare"),"","")))))</f>
        <v/>
      </c>
      <c r="B543" s="162">
        <v>3303.15</v>
      </c>
      <c r="C543" s="163" t="s">
        <v>1200</v>
      </c>
      <c r="D543" s="164" t="s">
        <v>2022</v>
      </c>
      <c r="E543" s="161"/>
      <c r="F543" s="5" t="s">
        <v>2020</v>
      </c>
      <c r="G543" s="5" t="s">
        <v>2020</v>
      </c>
      <c r="H543" s="5" t="s">
        <v>2020</v>
      </c>
      <c r="I543" s="5" t="s">
        <v>2020</v>
      </c>
      <c r="J543" s="145" t="str">
        <f t="shared" si="37"/>
        <v/>
      </c>
    </row>
    <row r="544" spans="1:10" ht="15" customHeight="1" x14ac:dyDescent="0.25">
      <c r="A544" s="53" t="str">
        <f>IF(E544="visualizzare","X","")</f>
        <v/>
      </c>
      <c r="B544" s="54"/>
      <c r="C544" s="55" t="s">
        <v>1201</v>
      </c>
      <c r="D544" s="58"/>
      <c r="E544" s="71"/>
      <c r="F544" s="5" t="s">
        <v>2020</v>
      </c>
      <c r="G544" s="5" t="s">
        <v>2020</v>
      </c>
      <c r="H544" s="5" t="s">
        <v>2020</v>
      </c>
      <c r="I544" s="5" t="s">
        <v>2020</v>
      </c>
      <c r="J544" s="145" t="str">
        <f t="shared" si="37"/>
        <v/>
      </c>
    </row>
    <row r="545" spans="1:10" ht="45" x14ac:dyDescent="0.25">
      <c r="A545" s="53" t="str">
        <f>IF(E545="visualizzare","X","")</f>
        <v/>
      </c>
      <c r="B545" s="54"/>
      <c r="C545" s="55" t="s">
        <v>1202</v>
      </c>
      <c r="D545" s="58"/>
      <c r="E545" s="71"/>
      <c r="F545" s="5" t="s">
        <v>2020</v>
      </c>
      <c r="G545" s="5" t="s">
        <v>2020</v>
      </c>
      <c r="H545" s="5" t="s">
        <v>2020</v>
      </c>
      <c r="I545" s="5" t="s">
        <v>2020</v>
      </c>
      <c r="J545" s="145" t="str">
        <f t="shared" ref="J545:J571" si="38">IF(OR($E$439="non applic.",$E$474="non applic.",$E$513="non applic.")=TRUE,"entfällt","")</f>
        <v/>
      </c>
    </row>
    <row r="546" spans="1:10" ht="57" customHeight="1" x14ac:dyDescent="0.25">
      <c r="A546" s="157" t="str">
        <f>IF(E546="con difetti","X",
IF(E546="non applic.","na",
IF(E546="prog. ITR","I",
IF(E546="nota","no",
IF(OR(E546="senza difetti",E546="verificare"),"","")))))</f>
        <v/>
      </c>
      <c r="B546" s="162">
        <v>3303.16</v>
      </c>
      <c r="C546" s="163" t="s">
        <v>1203</v>
      </c>
      <c r="D546" s="164" t="s">
        <v>2021</v>
      </c>
      <c r="E546" s="161"/>
      <c r="F546" s="5" t="s">
        <v>2020</v>
      </c>
      <c r="G546" s="5" t="s">
        <v>2020</v>
      </c>
      <c r="H546" s="5" t="s">
        <v>2020</v>
      </c>
      <c r="I546" s="5" t="s">
        <v>2020</v>
      </c>
      <c r="J546" s="145" t="str">
        <f t="shared" si="38"/>
        <v/>
      </c>
    </row>
    <row r="547" spans="1:10" ht="15" customHeight="1" x14ac:dyDescent="0.25">
      <c r="A547" s="53" t="str">
        <f>IF(E547="visualizzare","X","")</f>
        <v/>
      </c>
      <c r="B547" s="54"/>
      <c r="C547" s="55" t="s">
        <v>1204</v>
      </c>
      <c r="D547" s="58"/>
      <c r="E547" s="71"/>
      <c r="F547" s="5" t="s">
        <v>2020</v>
      </c>
      <c r="G547" s="5" t="s">
        <v>2020</v>
      </c>
      <c r="H547" s="5" t="s">
        <v>2020</v>
      </c>
      <c r="I547" s="5" t="s">
        <v>2020</v>
      </c>
      <c r="J547" s="145" t="str">
        <f t="shared" si="38"/>
        <v/>
      </c>
    </row>
    <row r="548" spans="1:10" ht="57" customHeight="1" x14ac:dyDescent="0.25">
      <c r="A548" s="157" t="str">
        <f>IF(E548="con difetti","X",
IF(E548="non applic.","na",
IF(E548="prog. ITR","I",
IF(E548="nota","no",
IF(OR(E548="senza difetti",E548="verificare"),"","")))))</f>
        <v/>
      </c>
      <c r="B548" s="162">
        <v>3303.17</v>
      </c>
      <c r="C548" s="163" t="s">
        <v>1205</v>
      </c>
      <c r="D548" s="164" t="s">
        <v>2021</v>
      </c>
      <c r="E548" s="161"/>
      <c r="F548" s="5" t="s">
        <v>2020</v>
      </c>
      <c r="G548" s="5" t="s">
        <v>2020</v>
      </c>
      <c r="H548" s="5" t="s">
        <v>2020</v>
      </c>
      <c r="I548" s="5" t="s">
        <v>2020</v>
      </c>
      <c r="J548" s="145" t="str">
        <f t="shared" si="38"/>
        <v/>
      </c>
    </row>
    <row r="549" spans="1:10" ht="29.45" customHeight="1" x14ac:dyDescent="0.25">
      <c r="A549" s="53" t="str">
        <f>IF(E549="visualizzare","X","")</f>
        <v/>
      </c>
      <c r="B549" s="54"/>
      <c r="C549" s="55" t="s">
        <v>1206</v>
      </c>
      <c r="D549" s="58"/>
      <c r="E549" s="71"/>
      <c r="F549" s="5" t="s">
        <v>2020</v>
      </c>
      <c r="G549" s="5" t="s">
        <v>2020</v>
      </c>
      <c r="H549" s="5" t="s">
        <v>2020</v>
      </c>
      <c r="I549" s="5" t="s">
        <v>2020</v>
      </c>
      <c r="J549" s="145" t="str">
        <f t="shared" si="38"/>
        <v/>
      </c>
    </row>
    <row r="550" spans="1:10" ht="44.45" customHeight="1" x14ac:dyDescent="0.25">
      <c r="A550" s="157" t="str">
        <f>IF(E550="con difetti","X",
IF(E550="non applic.","na",
IF(E550="prog. ITR","I",
IF(E550="nota","no",
IF(OR(E550="senza difetti",E550="verificare"),"","")))))</f>
        <v/>
      </c>
      <c r="B550" s="162">
        <v>3303.18</v>
      </c>
      <c r="C550" s="163" t="s">
        <v>1207</v>
      </c>
      <c r="D550" s="164" t="s">
        <v>2022</v>
      </c>
      <c r="E550" s="161"/>
      <c r="F550" s="5" t="s">
        <v>2020</v>
      </c>
      <c r="G550" s="5" t="s">
        <v>2020</v>
      </c>
      <c r="H550" s="5" t="s">
        <v>2020</v>
      </c>
      <c r="I550" s="5" t="s">
        <v>2020</v>
      </c>
      <c r="J550" s="145" t="str">
        <f t="shared" si="38"/>
        <v/>
      </c>
    </row>
    <row r="551" spans="1:10" ht="29.45" customHeight="1" x14ac:dyDescent="0.25">
      <c r="A551" s="53" t="str">
        <f>IF(E551="visualizzare","X","")</f>
        <v/>
      </c>
      <c r="B551" s="54"/>
      <c r="C551" s="55" t="s">
        <v>1208</v>
      </c>
      <c r="D551" s="58"/>
      <c r="E551" s="71"/>
      <c r="F551" s="5" t="s">
        <v>2020</v>
      </c>
      <c r="G551" s="5" t="s">
        <v>2020</v>
      </c>
      <c r="H551" s="5" t="s">
        <v>2020</v>
      </c>
      <c r="I551" s="5" t="s">
        <v>2020</v>
      </c>
      <c r="J551" s="145" t="str">
        <f t="shared" si="38"/>
        <v/>
      </c>
    </row>
    <row r="552" spans="1:10" ht="45" x14ac:dyDescent="0.25">
      <c r="A552" s="53" t="str">
        <f>IF(E552="visualizzare","X","")</f>
        <v/>
      </c>
      <c r="B552" s="54"/>
      <c r="C552" s="55" t="s">
        <v>1209</v>
      </c>
      <c r="D552" s="58"/>
      <c r="E552" s="71"/>
      <c r="F552" s="5" t="s">
        <v>2020</v>
      </c>
      <c r="G552" s="5" t="s">
        <v>2020</v>
      </c>
      <c r="H552" s="5" t="s">
        <v>2020</v>
      </c>
      <c r="I552" s="5" t="s">
        <v>2020</v>
      </c>
      <c r="J552" s="145" t="str">
        <f t="shared" si="38"/>
        <v/>
      </c>
    </row>
    <row r="553" spans="1:10" ht="57" customHeight="1" x14ac:dyDescent="0.25">
      <c r="A553" s="157" t="str">
        <f>IF(E553="con difetti","X",
IF(E553="non applic.","na",
IF(E553="prog. ITR","I",
IF(E553="nota","no",
IF(OR(E553="senza difetti",E553="verificare"),"","")))))</f>
        <v/>
      </c>
      <c r="B553" s="162">
        <v>3303.19</v>
      </c>
      <c r="C553" s="163" t="s">
        <v>1210</v>
      </c>
      <c r="D553" s="164" t="s">
        <v>2021</v>
      </c>
      <c r="E553" s="161"/>
      <c r="F553" s="5" t="s">
        <v>2020</v>
      </c>
      <c r="G553" s="5" t="s">
        <v>2020</v>
      </c>
      <c r="H553" s="5" t="s">
        <v>2020</v>
      </c>
      <c r="I553" s="5" t="s">
        <v>2020</v>
      </c>
      <c r="J553" s="145" t="str">
        <f t="shared" si="38"/>
        <v/>
      </c>
    </row>
    <row r="554" spans="1:10" ht="15" customHeight="1" x14ac:dyDescent="0.25">
      <c r="A554" s="53" t="str">
        <f>IF(E554="visualizzare","X","")</f>
        <v/>
      </c>
      <c r="B554" s="54"/>
      <c r="C554" s="55" t="s">
        <v>1211</v>
      </c>
      <c r="D554" s="58"/>
      <c r="E554" s="71"/>
      <c r="F554" s="5" t="s">
        <v>2020</v>
      </c>
      <c r="G554" s="5" t="s">
        <v>2020</v>
      </c>
      <c r="H554" s="5" t="s">
        <v>2020</v>
      </c>
      <c r="I554" s="5" t="s">
        <v>2020</v>
      </c>
      <c r="J554" s="145" t="str">
        <f t="shared" si="38"/>
        <v/>
      </c>
    </row>
    <row r="555" spans="1:10" ht="57" customHeight="1" x14ac:dyDescent="0.25">
      <c r="A555" s="157" t="str">
        <f>IF(E555="con difetti","X",
IF(E555="non applic.","na",
IF(E555="prog. ITR","I",
IF(E555="nota","no",
IF(OR(E555="senza difetti",E555="verificare"),"","")))))</f>
        <v/>
      </c>
      <c r="B555" s="162">
        <v>3303.2</v>
      </c>
      <c r="C555" s="163" t="s">
        <v>1212</v>
      </c>
      <c r="D555" s="164" t="s">
        <v>2021</v>
      </c>
      <c r="E555" s="161"/>
      <c r="F555" s="5" t="s">
        <v>2020</v>
      </c>
      <c r="G555" s="5" t="s">
        <v>2020</v>
      </c>
      <c r="H555" s="5" t="s">
        <v>2020</v>
      </c>
      <c r="I555" s="5" t="s">
        <v>2020</v>
      </c>
      <c r="J555" s="145" t="str">
        <f t="shared" si="38"/>
        <v/>
      </c>
    </row>
    <row r="556" spans="1:10" ht="30" x14ac:dyDescent="0.25">
      <c r="A556" s="53" t="str">
        <f>IF(E556="visualizzare","X","")</f>
        <v/>
      </c>
      <c r="B556" s="54"/>
      <c r="C556" s="55" t="s">
        <v>1213</v>
      </c>
      <c r="D556" s="58"/>
      <c r="E556" s="71"/>
      <c r="F556" s="5" t="s">
        <v>2020</v>
      </c>
      <c r="G556" s="5" t="s">
        <v>2020</v>
      </c>
      <c r="H556" s="5" t="s">
        <v>2020</v>
      </c>
      <c r="I556" s="5" t="s">
        <v>2020</v>
      </c>
      <c r="J556" s="145" t="str">
        <f t="shared" si="38"/>
        <v/>
      </c>
    </row>
    <row r="557" spans="1:10" ht="44.45" customHeight="1" x14ac:dyDescent="0.25">
      <c r="A557" s="157" t="str">
        <f>IF(E557="con difetti","X",
IF(E557="non applic.","na",
IF(E557="prog. ITR","I",
IF(E557="nota","no",
IF(OR(E557="senza difetti",E557="verificare"),"","")))))</f>
        <v/>
      </c>
      <c r="B557" s="162">
        <v>3303.21</v>
      </c>
      <c r="C557" s="163" t="s">
        <v>1214</v>
      </c>
      <c r="D557" s="164" t="s">
        <v>2022</v>
      </c>
      <c r="E557" s="161"/>
      <c r="F557" s="5" t="s">
        <v>2020</v>
      </c>
      <c r="G557" s="5" t="s">
        <v>2020</v>
      </c>
      <c r="H557" s="5" t="s">
        <v>2020</v>
      </c>
      <c r="I557" s="5" t="s">
        <v>2020</v>
      </c>
      <c r="J557" s="145" t="str">
        <f t="shared" si="38"/>
        <v/>
      </c>
    </row>
    <row r="558" spans="1:10" ht="44.1" customHeight="1" x14ac:dyDescent="0.25">
      <c r="A558" s="53" t="str">
        <f>IF(E558="visualizzare","X","")</f>
        <v/>
      </c>
      <c r="B558" s="54"/>
      <c r="C558" s="55" t="s">
        <v>1215</v>
      </c>
      <c r="D558" s="58"/>
      <c r="E558" s="71"/>
      <c r="F558" s="5" t="s">
        <v>2020</v>
      </c>
      <c r="G558" s="5" t="s">
        <v>2020</v>
      </c>
      <c r="H558" s="5" t="s">
        <v>2020</v>
      </c>
      <c r="I558" s="5" t="s">
        <v>2020</v>
      </c>
      <c r="J558" s="145" t="str">
        <f t="shared" si="38"/>
        <v/>
      </c>
    </row>
    <row r="559" spans="1:10" ht="44.45" customHeight="1" x14ac:dyDescent="0.25">
      <c r="A559" s="157" t="str">
        <f>IF(E559="con difetti","X",
IF(E559="non applic.","na",
IF(E559="prog. ITR","I",
IF(E559="nota","no",
IF(OR(E559="senza difetti",E559="verificare"),"","")))))</f>
        <v/>
      </c>
      <c r="B559" s="162">
        <v>3303.22</v>
      </c>
      <c r="C559" s="163" t="s">
        <v>1216</v>
      </c>
      <c r="D559" s="164" t="s">
        <v>2022</v>
      </c>
      <c r="E559" s="161"/>
      <c r="F559" s="5" t="s">
        <v>2020</v>
      </c>
      <c r="G559" s="5" t="s">
        <v>2020</v>
      </c>
      <c r="H559" s="5" t="s">
        <v>2020</v>
      </c>
      <c r="I559" s="5" t="s">
        <v>2020</v>
      </c>
      <c r="J559" s="145" t="str">
        <f t="shared" si="38"/>
        <v/>
      </c>
    </row>
    <row r="560" spans="1:10" ht="29.45" customHeight="1" x14ac:dyDescent="0.25">
      <c r="A560" s="53" t="str">
        <f>IF(E560="visualizzare","X","")</f>
        <v/>
      </c>
      <c r="B560" s="54"/>
      <c r="C560" s="55" t="s">
        <v>1217</v>
      </c>
      <c r="D560" s="58"/>
      <c r="E560" s="71"/>
      <c r="F560" s="5" t="s">
        <v>2020</v>
      </c>
      <c r="G560" s="5" t="s">
        <v>2020</v>
      </c>
      <c r="H560" s="5" t="s">
        <v>2020</v>
      </c>
      <c r="I560" s="5" t="s">
        <v>2020</v>
      </c>
      <c r="J560" s="145" t="str">
        <f t="shared" si="38"/>
        <v/>
      </c>
    </row>
    <row r="561" spans="1:10" ht="60" x14ac:dyDescent="0.25">
      <c r="A561" s="53" t="str">
        <f>IF(E561="visualizzare","X","")</f>
        <v/>
      </c>
      <c r="B561" s="54"/>
      <c r="C561" s="55" t="s">
        <v>1218</v>
      </c>
      <c r="D561" s="58"/>
      <c r="E561" s="71"/>
      <c r="F561" s="5" t="s">
        <v>2020</v>
      </c>
      <c r="G561" s="5" t="s">
        <v>2020</v>
      </c>
      <c r="H561" s="5" t="s">
        <v>2020</v>
      </c>
      <c r="I561" s="5" t="s">
        <v>2020</v>
      </c>
      <c r="J561" s="145" t="str">
        <f t="shared" si="38"/>
        <v/>
      </c>
    </row>
    <row r="562" spans="1:10" ht="52.5" customHeight="1" x14ac:dyDescent="0.25">
      <c r="A562" s="157" t="str">
        <f>IF(E562="con difetti","X",
IF(E562="non applic.","na",
IF(E562="prog. ITR","I",
IF(E562="nota","no",
IF(OR(E562="senza difetti",E562="verificare"),"","")))))</f>
        <v/>
      </c>
      <c r="B562" s="162">
        <v>3303.23</v>
      </c>
      <c r="C562" s="163" t="s">
        <v>1219</v>
      </c>
      <c r="D562" s="164" t="s">
        <v>0</v>
      </c>
      <c r="E562" s="161"/>
      <c r="F562" s="5" t="s">
        <v>2020</v>
      </c>
      <c r="G562" s="5" t="s">
        <v>2020</v>
      </c>
      <c r="H562" s="5" t="s">
        <v>2020</v>
      </c>
      <c r="I562" s="5" t="s">
        <v>2020</v>
      </c>
      <c r="J562" s="145" t="str">
        <f t="shared" si="38"/>
        <v/>
      </c>
    </row>
    <row r="563" spans="1:10" ht="44.1" customHeight="1" x14ac:dyDescent="0.25">
      <c r="A563" s="53" t="str">
        <f>IF(E563="visualizzare","X","")</f>
        <v/>
      </c>
      <c r="B563" s="54"/>
      <c r="C563" s="55" t="s">
        <v>1220</v>
      </c>
      <c r="D563" s="58"/>
      <c r="E563" s="71"/>
      <c r="F563" s="5" t="s">
        <v>2020</v>
      </c>
      <c r="G563" s="5" t="s">
        <v>2020</v>
      </c>
      <c r="H563" s="5" t="s">
        <v>2020</v>
      </c>
      <c r="I563" s="5" t="s">
        <v>2020</v>
      </c>
      <c r="J563" s="145" t="str">
        <f t="shared" si="38"/>
        <v/>
      </c>
    </row>
    <row r="564" spans="1:10" ht="52.5" customHeight="1" x14ac:dyDescent="0.25">
      <c r="A564" s="157" t="str">
        <f>IF(E564="con difetti","X",
IF(E564="non applic.","na",
IF(E564="prog. ITR","I",
IF(E564="nota","no",
IF(OR(E564="senza difetti",E564="verificare"),"","")))))</f>
        <v/>
      </c>
      <c r="B564" s="162">
        <v>3303.24</v>
      </c>
      <c r="C564" s="163" t="s">
        <v>1221</v>
      </c>
      <c r="D564" s="164" t="s">
        <v>0</v>
      </c>
      <c r="E564" s="161"/>
      <c r="F564" s="5" t="s">
        <v>2020</v>
      </c>
      <c r="G564" s="5" t="s">
        <v>2020</v>
      </c>
      <c r="H564" s="5" t="s">
        <v>2020</v>
      </c>
      <c r="I564" s="5" t="s">
        <v>2020</v>
      </c>
      <c r="J564" s="145" t="str">
        <f t="shared" si="38"/>
        <v/>
      </c>
    </row>
    <row r="565" spans="1:10" x14ac:dyDescent="0.25">
      <c r="A565" s="53" t="str">
        <f>IF(E565="visualizzare","X","")</f>
        <v/>
      </c>
      <c r="B565" s="54"/>
      <c r="C565" s="55" t="s">
        <v>1222</v>
      </c>
      <c r="D565" s="58"/>
      <c r="E565" s="71"/>
      <c r="F565" s="5" t="s">
        <v>2020</v>
      </c>
      <c r="G565" s="5" t="s">
        <v>2020</v>
      </c>
      <c r="H565" s="5" t="s">
        <v>2020</v>
      </c>
      <c r="I565" s="5" t="s">
        <v>2020</v>
      </c>
      <c r="J565" s="145" t="str">
        <f t="shared" si="38"/>
        <v/>
      </c>
    </row>
    <row r="566" spans="1:10" ht="51.95" customHeight="1" x14ac:dyDescent="0.25">
      <c r="A566" s="157" t="str">
        <f>IF(E566="con difetti","X",
IF(E566="non applic.","na",
IF(E566="prog. ITR","I",
IF(E566="nota","no",
IF(OR(E566="senza difetti",E566="verificare"),"","")))))</f>
        <v/>
      </c>
      <c r="B566" s="162">
        <v>3303.25</v>
      </c>
      <c r="C566" s="163" t="s">
        <v>1223</v>
      </c>
      <c r="D566" s="164" t="s">
        <v>1</v>
      </c>
      <c r="E566" s="161"/>
      <c r="F566" s="5" t="s">
        <v>2020</v>
      </c>
      <c r="G566" s="5" t="s">
        <v>2020</v>
      </c>
      <c r="H566" s="5" t="s">
        <v>2020</v>
      </c>
      <c r="I566" s="5" t="s">
        <v>2020</v>
      </c>
      <c r="J566" s="145" t="str">
        <f t="shared" si="38"/>
        <v/>
      </c>
    </row>
    <row r="567" spans="1:10" ht="29.45" customHeight="1" x14ac:dyDescent="0.25">
      <c r="A567" s="53" t="str">
        <f>IF(E567="visualizzare","X","")</f>
        <v/>
      </c>
      <c r="B567" s="54"/>
      <c r="C567" s="55" t="s">
        <v>1224</v>
      </c>
      <c r="D567" s="58"/>
      <c r="E567" s="71"/>
      <c r="F567" s="5" t="s">
        <v>2020</v>
      </c>
      <c r="G567" s="5" t="s">
        <v>2020</v>
      </c>
      <c r="H567" s="5" t="s">
        <v>2020</v>
      </c>
      <c r="I567" s="5" t="s">
        <v>2020</v>
      </c>
      <c r="J567" s="145" t="str">
        <f t="shared" si="38"/>
        <v/>
      </c>
    </row>
    <row r="568" spans="1:10" ht="52.5" customHeight="1" x14ac:dyDescent="0.25">
      <c r="A568" s="157" t="str">
        <f>IF(E568="con difetti","X",
IF(E568="non applic.","na",
IF(E568="prog. ITR","I",
IF(E568="nota","no",
IF(OR(E568="senza difetti",E568="verificare"),"","")))))</f>
        <v/>
      </c>
      <c r="B568" s="162">
        <v>3303.26</v>
      </c>
      <c r="C568" s="163" t="s">
        <v>1225</v>
      </c>
      <c r="D568" s="164" t="s">
        <v>0</v>
      </c>
      <c r="E568" s="161"/>
      <c r="F568" s="5" t="s">
        <v>2020</v>
      </c>
      <c r="G568" s="5" t="s">
        <v>2020</v>
      </c>
      <c r="H568" s="5" t="s">
        <v>2020</v>
      </c>
      <c r="I568" s="5" t="s">
        <v>2020</v>
      </c>
      <c r="J568" s="145" t="str">
        <f t="shared" si="38"/>
        <v/>
      </c>
    </row>
    <row r="569" spans="1:10" ht="29.45" customHeight="1" x14ac:dyDescent="0.25">
      <c r="A569" s="53" t="str">
        <f>IF(E569="visualizzare","X","")</f>
        <v/>
      </c>
      <c r="B569" s="54"/>
      <c r="C569" s="55" t="s">
        <v>1226</v>
      </c>
      <c r="D569" s="58"/>
      <c r="E569" s="71"/>
      <c r="F569" s="5" t="s">
        <v>2020</v>
      </c>
      <c r="G569" s="5" t="s">
        <v>2020</v>
      </c>
      <c r="H569" s="5" t="s">
        <v>2020</v>
      </c>
      <c r="I569" s="5" t="s">
        <v>2020</v>
      </c>
      <c r="J569" s="145" t="str">
        <f t="shared" si="38"/>
        <v/>
      </c>
    </row>
    <row r="570" spans="1:10" ht="51.95" customHeight="1" x14ac:dyDescent="0.25">
      <c r="A570" s="157" t="str">
        <f>IF(E570="con difetti","X",
IF(E570="non applic.","na",
IF(E570="prog. ITR","I",
IF(E570="nota","no",
IF(OR(E570="senza difetti",E570="verificare"),"","")))))</f>
        <v/>
      </c>
      <c r="B570" s="162">
        <v>3303.27</v>
      </c>
      <c r="C570" s="163" t="s">
        <v>1227</v>
      </c>
      <c r="D570" s="164" t="s">
        <v>1</v>
      </c>
      <c r="E570" s="161"/>
      <c r="F570" s="5" t="s">
        <v>2020</v>
      </c>
      <c r="G570" s="5" t="s">
        <v>2020</v>
      </c>
      <c r="H570" s="5" t="s">
        <v>2020</v>
      </c>
      <c r="I570" s="5" t="s">
        <v>2020</v>
      </c>
      <c r="J570" s="145" t="str">
        <f t="shared" si="38"/>
        <v/>
      </c>
    </row>
    <row r="571" spans="1:10" ht="60.75" thickBot="1" x14ac:dyDescent="0.3">
      <c r="A571" s="53" t="str">
        <f>IF(E571="visualizzare","X","")</f>
        <v/>
      </c>
      <c r="B571" s="57"/>
      <c r="C571" s="59" t="s">
        <v>1228</v>
      </c>
      <c r="D571" s="60"/>
      <c r="E571" s="71"/>
      <c r="F571" s="5" t="s">
        <v>2020</v>
      </c>
      <c r="G571" s="5" t="s">
        <v>2020</v>
      </c>
      <c r="H571" s="5" t="s">
        <v>2020</v>
      </c>
      <c r="I571" s="5" t="s">
        <v>2020</v>
      </c>
      <c r="J571" s="145" t="str">
        <f t="shared" si="38"/>
        <v/>
      </c>
    </row>
    <row r="572" spans="1:10" ht="15.75" thickBot="1" x14ac:dyDescent="0.3">
      <c r="A572" s="14" t="str">
        <f>IF(OR(COUNTIF(A573:A616,"X")&gt;0,J572="non applic."),"X","")</f>
        <v/>
      </c>
      <c r="B572" s="40">
        <v>3304</v>
      </c>
      <c r="C572" s="19" t="s">
        <v>1229</v>
      </c>
      <c r="D572" s="20"/>
      <c r="E572" s="42"/>
      <c r="F572" s="5" t="s">
        <v>2020</v>
      </c>
      <c r="G572" s="5" t="s">
        <v>2020</v>
      </c>
      <c r="H572" s="5" t="s">
        <v>2020</v>
      </c>
      <c r="I572" s="1"/>
      <c r="J572" s="145" t="str">
        <f t="shared" ref="J572:J616" si="39">IF(OR($E$439="non applic.",$E$474="non applic.",$E$572="non applic.")=TRUE,"entfällt","")</f>
        <v/>
      </c>
    </row>
    <row r="573" spans="1:10" ht="57" customHeight="1" x14ac:dyDescent="0.25">
      <c r="A573" s="157" t="str">
        <f>IF(E573="con difetti","X",
IF(E573="non applic.","na",
IF(E573="prog. ITR","I",
IF(E573="nota","no",
IF(OR(E573="senza difetti",E573="verificare"),"","")))))</f>
        <v/>
      </c>
      <c r="B573" s="158">
        <v>3304.01</v>
      </c>
      <c r="C573" s="159" t="s">
        <v>1176</v>
      </c>
      <c r="D573" s="160" t="s">
        <v>2021</v>
      </c>
      <c r="E573" s="161"/>
      <c r="F573" s="5" t="s">
        <v>2020</v>
      </c>
      <c r="G573" s="5" t="s">
        <v>2020</v>
      </c>
      <c r="H573" s="5" t="s">
        <v>2020</v>
      </c>
      <c r="I573" s="1"/>
      <c r="J573" s="145" t="str">
        <f t="shared" si="39"/>
        <v/>
      </c>
    </row>
    <row r="574" spans="1:10" ht="29.45" customHeight="1" x14ac:dyDescent="0.25">
      <c r="A574" s="53" t="str">
        <f>IF(E574="visualizzare","X","")</f>
        <v/>
      </c>
      <c r="B574" s="54"/>
      <c r="C574" s="55" t="s">
        <v>1230</v>
      </c>
      <c r="D574" s="58"/>
      <c r="E574" s="71"/>
      <c r="F574" s="5" t="s">
        <v>2020</v>
      </c>
      <c r="G574" s="5" t="s">
        <v>2020</v>
      </c>
      <c r="H574" s="5" t="s">
        <v>2020</v>
      </c>
      <c r="I574" s="1"/>
      <c r="J574" s="145" t="str">
        <f t="shared" si="39"/>
        <v/>
      </c>
    </row>
    <row r="575" spans="1:10" ht="44.45" customHeight="1" x14ac:dyDescent="0.25">
      <c r="A575" s="157" t="str">
        <f>IF(E575="con difetti","X",
IF(E575="non applic.","na",
IF(E575="prog. ITR","I",
IF(E575="nota","no",
IF(OR(E575="senza difetti",E575="verificare"),"","")))))</f>
        <v/>
      </c>
      <c r="B575" s="162">
        <v>3304.02</v>
      </c>
      <c r="C575" s="163" t="s">
        <v>1231</v>
      </c>
      <c r="D575" s="164" t="s">
        <v>2022</v>
      </c>
      <c r="E575" s="161"/>
      <c r="F575" s="5" t="s">
        <v>2020</v>
      </c>
      <c r="G575" s="5" t="s">
        <v>2020</v>
      </c>
      <c r="H575" s="5" t="s">
        <v>2020</v>
      </c>
      <c r="I575" s="1"/>
      <c r="J575" s="145" t="str">
        <f t="shared" si="39"/>
        <v/>
      </c>
    </row>
    <row r="576" spans="1:10" ht="29.45" customHeight="1" x14ac:dyDescent="0.25">
      <c r="A576" s="53" t="str">
        <f>IF(E576="visualizzare","X","")</f>
        <v/>
      </c>
      <c r="B576" s="54"/>
      <c r="C576" s="55" t="s">
        <v>1232</v>
      </c>
      <c r="D576" s="58"/>
      <c r="E576" s="71"/>
      <c r="F576" s="5" t="s">
        <v>2020</v>
      </c>
      <c r="G576" s="5" t="s">
        <v>2020</v>
      </c>
      <c r="H576" s="5" t="s">
        <v>2020</v>
      </c>
      <c r="I576" s="1"/>
      <c r="J576" s="145" t="str">
        <f t="shared" si="39"/>
        <v/>
      </c>
    </row>
    <row r="577" spans="1:10" ht="45" x14ac:dyDescent="0.25">
      <c r="A577" s="53" t="str">
        <f>IF(E577="visualizzare","X","")</f>
        <v/>
      </c>
      <c r="B577" s="54"/>
      <c r="C577" s="55" t="s">
        <v>1233</v>
      </c>
      <c r="D577" s="58"/>
      <c r="E577" s="71"/>
      <c r="F577" s="5" t="s">
        <v>2020</v>
      </c>
      <c r="G577" s="5" t="s">
        <v>2020</v>
      </c>
      <c r="H577" s="5" t="s">
        <v>2020</v>
      </c>
      <c r="I577" s="1"/>
      <c r="J577" s="145" t="str">
        <f t="shared" si="39"/>
        <v/>
      </c>
    </row>
    <row r="578" spans="1:10" ht="57" customHeight="1" x14ac:dyDescent="0.25">
      <c r="A578" s="157" t="str">
        <f>IF(E578="con difetti","X",
IF(E578="non applic.","na",
IF(E578="prog. ITR","I",
IF(E578="nota","no",
IF(OR(E578="senza difetti",E578="verificare"),"","")))))</f>
        <v/>
      </c>
      <c r="B578" s="162">
        <v>3304.03</v>
      </c>
      <c r="C578" s="163" t="s">
        <v>1234</v>
      </c>
      <c r="D578" s="164" t="s">
        <v>2021</v>
      </c>
      <c r="E578" s="161"/>
      <c r="F578" s="5" t="s">
        <v>2020</v>
      </c>
      <c r="G578" s="5" t="s">
        <v>2020</v>
      </c>
      <c r="H578" s="5" t="s">
        <v>2020</v>
      </c>
      <c r="I578" s="1"/>
      <c r="J578" s="145" t="str">
        <f t="shared" si="39"/>
        <v/>
      </c>
    </row>
    <row r="579" spans="1:10" ht="29.45" customHeight="1" x14ac:dyDescent="0.25">
      <c r="A579" s="53" t="str">
        <f>IF(E579="visualizzare","X","")</f>
        <v/>
      </c>
      <c r="B579" s="54"/>
      <c r="C579" s="55" t="s">
        <v>1235</v>
      </c>
      <c r="D579" s="58"/>
      <c r="E579" s="71"/>
      <c r="F579" s="5" t="s">
        <v>2020</v>
      </c>
      <c r="G579" s="5" t="s">
        <v>2020</v>
      </c>
      <c r="H579" s="5" t="s">
        <v>2020</v>
      </c>
      <c r="I579" s="1"/>
      <c r="J579" s="145" t="str">
        <f t="shared" si="39"/>
        <v/>
      </c>
    </row>
    <row r="580" spans="1:10" ht="57" customHeight="1" x14ac:dyDescent="0.25">
      <c r="A580" s="157" t="str">
        <f>IF(E580="con difetti","X",
IF(E580="non applic.","na",
IF(E580="prog. ITR","I",
IF(E580="nota","no",
IF(OR(E580="senza difetti",E580="verificare"),"","")))))</f>
        <v/>
      </c>
      <c r="B580" s="162">
        <v>3304.04</v>
      </c>
      <c r="C580" s="163" t="s">
        <v>1236</v>
      </c>
      <c r="D580" s="164" t="s">
        <v>2021</v>
      </c>
      <c r="E580" s="161"/>
      <c r="F580" s="5" t="s">
        <v>2020</v>
      </c>
      <c r="G580" s="5" t="s">
        <v>2020</v>
      </c>
      <c r="H580" s="5" t="s">
        <v>2020</v>
      </c>
      <c r="I580" s="1"/>
      <c r="J580" s="145" t="str">
        <f t="shared" si="39"/>
        <v/>
      </c>
    </row>
    <row r="581" spans="1:10" ht="15" customHeight="1" x14ac:dyDescent="0.25">
      <c r="A581" s="53" t="str">
        <f>IF(E581="visualizzare","X","")</f>
        <v/>
      </c>
      <c r="B581" s="54"/>
      <c r="C581" s="55" t="s">
        <v>1237</v>
      </c>
      <c r="D581" s="58"/>
      <c r="E581" s="71"/>
      <c r="F581" s="5" t="s">
        <v>2020</v>
      </c>
      <c r="G581" s="5" t="s">
        <v>2020</v>
      </c>
      <c r="H581" s="5" t="s">
        <v>2020</v>
      </c>
      <c r="I581" s="1"/>
      <c r="J581" s="145" t="str">
        <f t="shared" si="39"/>
        <v/>
      </c>
    </row>
    <row r="582" spans="1:10" ht="44.45" customHeight="1" x14ac:dyDescent="0.25">
      <c r="A582" s="157" t="str">
        <f>IF(E582="con difetti","X",
IF(E582="non applic.","na",
IF(E582="prog. ITR","I",
IF(E582="nota","no",
IF(OR(E582="senza difetti",E582="verificare"),"","")))))</f>
        <v/>
      </c>
      <c r="B582" s="162">
        <v>3304.05</v>
      </c>
      <c r="C582" s="163" t="s">
        <v>1238</v>
      </c>
      <c r="D582" s="164" t="s">
        <v>2022</v>
      </c>
      <c r="E582" s="161"/>
      <c r="F582" s="5" t="s">
        <v>2020</v>
      </c>
      <c r="G582" s="5" t="s">
        <v>2020</v>
      </c>
      <c r="H582" s="5" t="s">
        <v>2020</v>
      </c>
      <c r="I582" s="1"/>
      <c r="J582" s="145" t="str">
        <f t="shared" si="39"/>
        <v/>
      </c>
    </row>
    <row r="583" spans="1:10" ht="15" customHeight="1" x14ac:dyDescent="0.25">
      <c r="A583" s="53" t="str">
        <f>IF(E583="visualizzare","X","")</f>
        <v/>
      </c>
      <c r="B583" s="54"/>
      <c r="C583" s="55" t="s">
        <v>1239</v>
      </c>
      <c r="D583" s="58"/>
      <c r="E583" s="71"/>
      <c r="F583" s="5" t="s">
        <v>2020</v>
      </c>
      <c r="G583" s="5" t="s">
        <v>2020</v>
      </c>
      <c r="H583" s="5" t="s">
        <v>2020</v>
      </c>
      <c r="I583" s="1"/>
      <c r="J583" s="145" t="str">
        <f t="shared" si="39"/>
        <v/>
      </c>
    </row>
    <row r="584" spans="1:10" ht="45" customHeight="1" x14ac:dyDescent="0.25">
      <c r="A584" s="53" t="str">
        <f>IF(E584="visualizzare","X","")</f>
        <v/>
      </c>
      <c r="B584" s="54"/>
      <c r="C584" s="55" t="s">
        <v>1240</v>
      </c>
      <c r="D584" s="58"/>
      <c r="E584" s="71"/>
      <c r="F584" s="5" t="s">
        <v>2020</v>
      </c>
      <c r="G584" s="5" t="s">
        <v>2020</v>
      </c>
      <c r="H584" s="5" t="s">
        <v>2020</v>
      </c>
      <c r="I584" s="1"/>
      <c r="J584" s="145" t="str">
        <f t="shared" si="39"/>
        <v/>
      </c>
    </row>
    <row r="585" spans="1:10" ht="57" customHeight="1" x14ac:dyDescent="0.25">
      <c r="A585" s="157" t="str">
        <f>IF(E585="con difetti","X",
IF(E585="non applic.","na",
IF(E585="prog. ITR","I",
IF(E585="nota","no",
IF(OR(E585="senza difetti",E585="verificare"),"","")))))</f>
        <v/>
      </c>
      <c r="B585" s="162">
        <v>3304.06</v>
      </c>
      <c r="C585" s="163" t="s">
        <v>1241</v>
      </c>
      <c r="D585" s="164" t="s">
        <v>2021</v>
      </c>
      <c r="E585" s="161"/>
      <c r="F585" s="5" t="s">
        <v>2020</v>
      </c>
      <c r="G585" s="5" t="s">
        <v>2020</v>
      </c>
      <c r="H585" s="5" t="s">
        <v>2020</v>
      </c>
      <c r="I585" s="1"/>
      <c r="J585" s="145" t="str">
        <f t="shared" si="39"/>
        <v/>
      </c>
    </row>
    <row r="586" spans="1:10" ht="45" x14ac:dyDescent="0.25">
      <c r="A586" s="53" t="str">
        <f>IF(E586="visualizzare","X","")</f>
        <v/>
      </c>
      <c r="B586" s="54"/>
      <c r="C586" s="55" t="s">
        <v>1242</v>
      </c>
      <c r="D586" s="58"/>
      <c r="E586" s="71"/>
      <c r="F586" s="5" t="s">
        <v>2020</v>
      </c>
      <c r="G586" s="5" t="s">
        <v>2020</v>
      </c>
      <c r="H586" s="5" t="s">
        <v>2020</v>
      </c>
      <c r="I586" s="1"/>
      <c r="J586" s="145" t="str">
        <f t="shared" si="39"/>
        <v/>
      </c>
    </row>
    <row r="587" spans="1:10" ht="52.5" customHeight="1" x14ac:dyDescent="0.25">
      <c r="A587" s="157" t="str">
        <f>IF(E587="con difetti","X",
IF(E587="non applic.","na",
IF(E587="prog. ITR","I",
IF(E587="nota","no",
IF(OR(E587="senza difetti",E587="verificare"),"","")))))</f>
        <v/>
      </c>
      <c r="B587" s="162">
        <v>3304.07</v>
      </c>
      <c r="C587" s="163" t="s">
        <v>1243</v>
      </c>
      <c r="D587" s="164" t="s">
        <v>0</v>
      </c>
      <c r="E587" s="161"/>
      <c r="F587" s="5" t="s">
        <v>2020</v>
      </c>
      <c r="G587" s="5" t="s">
        <v>2020</v>
      </c>
      <c r="H587" s="5" t="s">
        <v>2020</v>
      </c>
      <c r="I587" s="1"/>
      <c r="J587" s="145" t="str">
        <f t="shared" si="39"/>
        <v/>
      </c>
    </row>
    <row r="588" spans="1:10" ht="30.6" customHeight="1" x14ac:dyDescent="0.25">
      <c r="A588" s="53" t="str">
        <f>IF(E588="visualizzare","X","")</f>
        <v/>
      </c>
      <c r="B588" s="54"/>
      <c r="C588" s="55" t="s">
        <v>1244</v>
      </c>
      <c r="D588" s="58"/>
      <c r="E588" s="71"/>
      <c r="F588" s="5" t="s">
        <v>2020</v>
      </c>
      <c r="G588" s="5" t="s">
        <v>2020</v>
      </c>
      <c r="H588" s="5" t="s">
        <v>2020</v>
      </c>
      <c r="I588" s="1"/>
      <c r="J588" s="145" t="str">
        <f t="shared" si="39"/>
        <v/>
      </c>
    </row>
    <row r="589" spans="1:10" ht="52.5" customHeight="1" x14ac:dyDescent="0.25">
      <c r="A589" s="157" t="str">
        <f>IF(E589="con difetti","X",
IF(E589="non applic.","na",
IF(E589="prog. ITR","I",
IF(E589="nota","no",
IF(OR(E589="senza difetti",E589="verificare"),"","")))))</f>
        <v/>
      </c>
      <c r="B589" s="162">
        <v>3304.08</v>
      </c>
      <c r="C589" s="163" t="s">
        <v>1245</v>
      </c>
      <c r="D589" s="164" t="s">
        <v>0</v>
      </c>
      <c r="E589" s="161"/>
      <c r="F589" s="5" t="s">
        <v>2020</v>
      </c>
      <c r="G589" s="5" t="s">
        <v>2020</v>
      </c>
      <c r="H589" s="5" t="s">
        <v>2020</v>
      </c>
      <c r="I589" s="1"/>
      <c r="J589" s="145" t="str">
        <f t="shared" si="39"/>
        <v/>
      </c>
    </row>
    <row r="590" spans="1:10" ht="30" x14ac:dyDescent="0.25">
      <c r="A590" s="53" t="str">
        <f>IF(E590="visualizzare","X","")</f>
        <v/>
      </c>
      <c r="B590" s="54"/>
      <c r="C590" s="55" t="s">
        <v>1246</v>
      </c>
      <c r="D590" s="58"/>
      <c r="E590" s="71"/>
      <c r="F590" s="5" t="s">
        <v>2020</v>
      </c>
      <c r="G590" s="5" t="s">
        <v>2020</v>
      </c>
      <c r="H590" s="5" t="s">
        <v>2020</v>
      </c>
      <c r="I590" s="1"/>
      <c r="J590" s="145" t="str">
        <f t="shared" si="39"/>
        <v/>
      </c>
    </row>
    <row r="591" spans="1:10" ht="57" customHeight="1" x14ac:dyDescent="0.25">
      <c r="A591" s="157" t="str">
        <f>IF(E591="con difetti","X",
IF(E591="non applic.","na",
IF(E591="prog. ITR","I",
IF(E591="nota","no",
IF(OR(E591="senza difetti",E591="verificare"),"","")))))</f>
        <v/>
      </c>
      <c r="B591" s="162">
        <v>3304.09</v>
      </c>
      <c r="C591" s="163" t="s">
        <v>1247</v>
      </c>
      <c r="D591" s="164" t="s">
        <v>2021</v>
      </c>
      <c r="E591" s="161"/>
      <c r="F591" s="5" t="s">
        <v>2020</v>
      </c>
      <c r="G591" s="5" t="s">
        <v>2020</v>
      </c>
      <c r="H591" s="5" t="s">
        <v>2020</v>
      </c>
      <c r="I591" s="1"/>
      <c r="J591" s="145" t="str">
        <f t="shared" si="39"/>
        <v/>
      </c>
    </row>
    <row r="592" spans="1:10" ht="45" x14ac:dyDescent="0.25">
      <c r="A592" s="53" t="str">
        <f>IF(E592="visualizzare","X","")</f>
        <v/>
      </c>
      <c r="B592" s="54"/>
      <c r="C592" s="55" t="s">
        <v>1248</v>
      </c>
      <c r="D592" s="58"/>
      <c r="E592" s="71"/>
      <c r="F592" s="5" t="s">
        <v>2020</v>
      </c>
      <c r="G592" s="5" t="s">
        <v>2020</v>
      </c>
      <c r="H592" s="5" t="s">
        <v>2020</v>
      </c>
      <c r="I592" s="1"/>
      <c r="J592" s="145" t="str">
        <f t="shared" si="39"/>
        <v/>
      </c>
    </row>
    <row r="593" spans="1:10" ht="44.45" customHeight="1" x14ac:dyDescent="0.25">
      <c r="A593" s="157" t="str">
        <f>IF(E593="con difetti","X",
IF(E593="non applic.","na",
IF(E593="prog. ITR","I",
IF(E593="nota","no",
IF(OR(E593="senza difetti",E593="verificare"),"","")))))</f>
        <v/>
      </c>
      <c r="B593" s="162">
        <v>3304.1</v>
      </c>
      <c r="C593" s="163" t="s">
        <v>1249</v>
      </c>
      <c r="D593" s="164" t="s">
        <v>2022</v>
      </c>
      <c r="E593" s="161"/>
      <c r="F593" s="5" t="s">
        <v>2020</v>
      </c>
      <c r="G593" s="5" t="s">
        <v>2020</v>
      </c>
      <c r="H593" s="5" t="s">
        <v>2020</v>
      </c>
      <c r="I593" s="1"/>
      <c r="J593" s="145" t="str">
        <f t="shared" si="39"/>
        <v/>
      </c>
    </row>
    <row r="594" spans="1:10" ht="29.45" customHeight="1" x14ac:dyDescent="0.25">
      <c r="A594" s="53" t="str">
        <f>IF(E594="visualizzare","X","")</f>
        <v/>
      </c>
      <c r="B594" s="54"/>
      <c r="C594" s="55" t="s">
        <v>1250</v>
      </c>
      <c r="D594" s="58"/>
      <c r="E594" s="71"/>
      <c r="F594" s="5" t="s">
        <v>2020</v>
      </c>
      <c r="G594" s="5" t="s">
        <v>2020</v>
      </c>
      <c r="H594" s="5" t="s">
        <v>2020</v>
      </c>
      <c r="I594" s="1"/>
      <c r="J594" s="145" t="str">
        <f t="shared" si="39"/>
        <v/>
      </c>
    </row>
    <row r="595" spans="1:10" ht="60" x14ac:dyDescent="0.25">
      <c r="A595" s="53" t="str">
        <f>IF(E595="visualizzare","X","")</f>
        <v/>
      </c>
      <c r="B595" s="54"/>
      <c r="C595" s="55" t="s">
        <v>1251</v>
      </c>
      <c r="D595" s="58"/>
      <c r="E595" s="71"/>
      <c r="F595" s="5" t="s">
        <v>2020</v>
      </c>
      <c r="G595" s="5" t="s">
        <v>2020</v>
      </c>
      <c r="H595" s="5" t="s">
        <v>2020</v>
      </c>
      <c r="I595" s="1"/>
      <c r="J595" s="145" t="str">
        <f t="shared" si="39"/>
        <v/>
      </c>
    </row>
    <row r="596" spans="1:10" ht="52.5" customHeight="1" x14ac:dyDescent="0.25">
      <c r="A596" s="157" t="str">
        <f>IF(E596="con difetti","X",
IF(E596="non applic.","na",
IF(E596="prog. ITR","I",
IF(E596="nota","no",
IF(OR(E596="senza difetti",E596="verificare"),"","")))))</f>
        <v/>
      </c>
      <c r="B596" s="162">
        <v>3304.11</v>
      </c>
      <c r="C596" s="163" t="s">
        <v>1252</v>
      </c>
      <c r="D596" s="164" t="s">
        <v>0</v>
      </c>
      <c r="E596" s="161"/>
      <c r="F596" s="5" t="s">
        <v>2020</v>
      </c>
      <c r="G596" s="5" t="s">
        <v>2020</v>
      </c>
      <c r="H596" s="5" t="s">
        <v>2020</v>
      </c>
      <c r="I596" s="1"/>
      <c r="J596" s="145" t="str">
        <f t="shared" si="39"/>
        <v/>
      </c>
    </row>
    <row r="597" spans="1:10" ht="44.1" customHeight="1" x14ac:dyDescent="0.25">
      <c r="A597" s="53" t="str">
        <f>IF(E597="visualizzare","X","")</f>
        <v/>
      </c>
      <c r="B597" s="54"/>
      <c r="C597" s="55" t="s">
        <v>1248</v>
      </c>
      <c r="D597" s="58"/>
      <c r="E597" s="71"/>
      <c r="F597" s="5" t="s">
        <v>2020</v>
      </c>
      <c r="G597" s="5" t="s">
        <v>2020</v>
      </c>
      <c r="H597" s="5" t="s">
        <v>2020</v>
      </c>
      <c r="I597" s="1"/>
      <c r="J597" s="145" t="str">
        <f t="shared" si="39"/>
        <v/>
      </c>
    </row>
    <row r="598" spans="1:10" ht="44.45" customHeight="1" x14ac:dyDescent="0.25">
      <c r="A598" s="157" t="str">
        <f>IF(E598="con difetti","X",
IF(E598="non applic.","na",
IF(E598="prog. ITR","I",
IF(E598="nota","no",
IF(OR(E598="senza difetti",E598="verificare"),"","")))))</f>
        <v/>
      </c>
      <c r="B598" s="162">
        <v>3304.12</v>
      </c>
      <c r="C598" s="163" t="s">
        <v>1253</v>
      </c>
      <c r="D598" s="164" t="s">
        <v>2022</v>
      </c>
      <c r="E598" s="161"/>
      <c r="F598" s="5" t="s">
        <v>2020</v>
      </c>
      <c r="G598" s="5" t="s">
        <v>2020</v>
      </c>
      <c r="H598" s="5" t="s">
        <v>2020</v>
      </c>
      <c r="I598" s="1"/>
      <c r="J598" s="145" t="str">
        <f t="shared" si="39"/>
        <v/>
      </c>
    </row>
    <row r="599" spans="1:10" ht="44.1" customHeight="1" x14ac:dyDescent="0.25">
      <c r="A599" s="53" t="str">
        <f>IF(E599="visualizzare","X","")</f>
        <v/>
      </c>
      <c r="B599" s="54"/>
      <c r="C599" s="55" t="s">
        <v>1215</v>
      </c>
      <c r="D599" s="58"/>
      <c r="E599" s="71"/>
      <c r="F599" s="5" t="s">
        <v>2020</v>
      </c>
      <c r="G599" s="5" t="s">
        <v>2020</v>
      </c>
      <c r="H599" s="5" t="s">
        <v>2020</v>
      </c>
      <c r="I599" s="1"/>
      <c r="J599" s="145" t="str">
        <f t="shared" si="39"/>
        <v/>
      </c>
    </row>
    <row r="600" spans="1:10" ht="57" customHeight="1" x14ac:dyDescent="0.25">
      <c r="A600" s="157" t="str">
        <f>IF(E600="con difetti","X",
IF(E600="non applic.","na",
IF(E600="prog. ITR","I",
IF(E600="nota","no",
IF(OR(E600="senza difetti",E600="verificare"),"","")))))</f>
        <v/>
      </c>
      <c r="B600" s="162">
        <v>3304.13</v>
      </c>
      <c r="C600" s="163" t="s">
        <v>1254</v>
      </c>
      <c r="D600" s="164" t="s">
        <v>2021</v>
      </c>
      <c r="E600" s="161"/>
      <c r="F600" s="5" t="s">
        <v>2020</v>
      </c>
      <c r="G600" s="5" t="s">
        <v>2020</v>
      </c>
      <c r="H600" s="1"/>
      <c r="I600" s="1"/>
      <c r="J600" s="145" t="str">
        <f t="shared" si="39"/>
        <v/>
      </c>
    </row>
    <row r="601" spans="1:10" ht="45" x14ac:dyDescent="0.25">
      <c r="A601" s="53" t="str">
        <f>IF(E601="visualizzare","X","")</f>
        <v/>
      </c>
      <c r="B601" s="54"/>
      <c r="C601" s="55" t="s">
        <v>1255</v>
      </c>
      <c r="D601" s="58"/>
      <c r="E601" s="71"/>
      <c r="F601" s="5" t="s">
        <v>2020</v>
      </c>
      <c r="G601" s="5" t="s">
        <v>2020</v>
      </c>
      <c r="H601" s="1"/>
      <c r="I601" s="1"/>
      <c r="J601" s="145" t="str">
        <f t="shared" si="39"/>
        <v/>
      </c>
    </row>
    <row r="602" spans="1:10" ht="30" x14ac:dyDescent="0.25">
      <c r="A602" s="53" t="str">
        <f>IF(E602="visualizzare","X","")</f>
        <v/>
      </c>
      <c r="B602" s="54"/>
      <c r="C602" s="55" t="s">
        <v>1256</v>
      </c>
      <c r="D602" s="58"/>
      <c r="E602" s="71"/>
      <c r="F602" s="5" t="s">
        <v>2020</v>
      </c>
      <c r="G602" s="5" t="s">
        <v>2020</v>
      </c>
      <c r="H602" s="1"/>
      <c r="I602" s="1"/>
      <c r="J602" s="145" t="str">
        <f t="shared" si="39"/>
        <v/>
      </c>
    </row>
    <row r="603" spans="1:10" ht="44.1" customHeight="1" x14ac:dyDescent="0.25">
      <c r="A603" s="53" t="str">
        <f>IF(E603="visualizzare","X","")</f>
        <v/>
      </c>
      <c r="B603" s="54"/>
      <c r="C603" s="55" t="s">
        <v>1257</v>
      </c>
      <c r="D603" s="58"/>
      <c r="E603" s="71"/>
      <c r="F603" s="5" t="s">
        <v>2020</v>
      </c>
      <c r="G603" s="5" t="s">
        <v>2020</v>
      </c>
      <c r="H603" s="1"/>
      <c r="I603" s="1"/>
      <c r="J603" s="145" t="str">
        <f t="shared" si="39"/>
        <v/>
      </c>
    </row>
    <row r="604" spans="1:10" ht="57" customHeight="1" x14ac:dyDescent="0.25">
      <c r="A604" s="157" t="str">
        <f>IF(E604="con difetti","X",
IF(E604="non applic.","na",
IF(E604="prog. ITR","I",
IF(E604="nota","no",
IF(OR(E604="senza difetti",E604="verificare"),"","")))))</f>
        <v/>
      </c>
      <c r="B604" s="162">
        <v>3304.14</v>
      </c>
      <c r="C604" s="163" t="s">
        <v>1258</v>
      </c>
      <c r="D604" s="164" t="s">
        <v>2021</v>
      </c>
      <c r="E604" s="161"/>
      <c r="F604" s="5" t="s">
        <v>2020</v>
      </c>
      <c r="G604" s="5" t="s">
        <v>2020</v>
      </c>
      <c r="H604" s="1"/>
      <c r="I604" s="1"/>
      <c r="J604" s="145" t="str">
        <f t="shared" si="39"/>
        <v/>
      </c>
    </row>
    <row r="605" spans="1:10" ht="44.1" customHeight="1" x14ac:dyDescent="0.25">
      <c r="A605" s="53" t="str">
        <f>IF(E605="visualizzare","X","")</f>
        <v/>
      </c>
      <c r="B605" s="54"/>
      <c r="C605" s="55" t="s">
        <v>1259</v>
      </c>
      <c r="D605" s="58"/>
      <c r="E605" s="71"/>
      <c r="F605" s="5" t="s">
        <v>2020</v>
      </c>
      <c r="G605" s="5" t="s">
        <v>2020</v>
      </c>
      <c r="H605" s="1"/>
      <c r="I605" s="1"/>
      <c r="J605" s="145" t="str">
        <f t="shared" si="39"/>
        <v/>
      </c>
    </row>
    <row r="606" spans="1:10" ht="52.5" customHeight="1" x14ac:dyDescent="0.25">
      <c r="A606" s="157" t="str">
        <f>IF(E606="con difetti","X",
IF(E606="non applic.","na",
IF(E606="prog. ITR","I",
IF(E606="nota","no",
IF(OR(E606="senza difetti",E606="verificare"),"","")))))</f>
        <v/>
      </c>
      <c r="B606" s="162">
        <v>3304.15</v>
      </c>
      <c r="C606" s="163" t="s">
        <v>1260</v>
      </c>
      <c r="D606" s="164" t="s">
        <v>0</v>
      </c>
      <c r="E606" s="161"/>
      <c r="F606" s="5" t="s">
        <v>2020</v>
      </c>
      <c r="G606" s="5" t="s">
        <v>2020</v>
      </c>
      <c r="H606" s="1"/>
      <c r="I606" s="1"/>
      <c r="J606" s="145" t="str">
        <f t="shared" si="39"/>
        <v/>
      </c>
    </row>
    <row r="607" spans="1:10" ht="15" customHeight="1" x14ac:dyDescent="0.25">
      <c r="A607" s="53" t="str">
        <f>IF(E607="visualizzare","X","")</f>
        <v/>
      </c>
      <c r="B607" s="54"/>
      <c r="C607" s="55" t="s">
        <v>1261</v>
      </c>
      <c r="D607" s="58"/>
      <c r="E607" s="71"/>
      <c r="F607" s="5" t="s">
        <v>2020</v>
      </c>
      <c r="G607" s="5" t="s">
        <v>2020</v>
      </c>
      <c r="H607" s="1"/>
      <c r="I607" s="1"/>
      <c r="J607" s="145" t="str">
        <f t="shared" si="39"/>
        <v/>
      </c>
    </row>
    <row r="608" spans="1:10" ht="52.5" customHeight="1" x14ac:dyDescent="0.25">
      <c r="A608" s="157" t="str">
        <f>IF(E608="con difetti","X",
IF(E608="non applic.","na",
IF(E608="prog. ITR","I",
IF(E608="nota","no",
IF(OR(E608="senza difetti",E608="verificare"),"","")))))</f>
        <v/>
      </c>
      <c r="B608" s="162">
        <v>3304.16</v>
      </c>
      <c r="C608" s="163" t="s">
        <v>1262</v>
      </c>
      <c r="D608" s="164" t="s">
        <v>0</v>
      </c>
      <c r="E608" s="161"/>
      <c r="F608" s="5" t="s">
        <v>2020</v>
      </c>
      <c r="G608" s="5" t="s">
        <v>2020</v>
      </c>
      <c r="H608" s="1"/>
      <c r="I608" s="1"/>
      <c r="J608" s="145" t="str">
        <f t="shared" si="39"/>
        <v/>
      </c>
    </row>
    <row r="609" spans="1:10" ht="15" customHeight="1" x14ac:dyDescent="0.25">
      <c r="A609" s="53" t="str">
        <f>IF(E609="visualizzare","X","")</f>
        <v/>
      </c>
      <c r="B609" s="54"/>
      <c r="C609" s="55" t="s">
        <v>1261</v>
      </c>
      <c r="D609" s="58"/>
      <c r="E609" s="71"/>
      <c r="F609" s="5" t="s">
        <v>2020</v>
      </c>
      <c r="G609" s="5" t="s">
        <v>2020</v>
      </c>
      <c r="H609" s="1"/>
      <c r="I609" s="1"/>
      <c r="J609" s="145" t="str">
        <f t="shared" si="39"/>
        <v/>
      </c>
    </row>
    <row r="610" spans="1:10" ht="52.5" customHeight="1" x14ac:dyDescent="0.25">
      <c r="A610" s="157" t="str">
        <f>IF(E610="con difetti","X",
IF(E610="non applic.","na",
IF(E610="prog. ITR","I",
IF(E610="nota","no",
IF(OR(E610="senza difetti",E610="verificare"),"","")))))</f>
        <v/>
      </c>
      <c r="B610" s="162">
        <v>3304.17</v>
      </c>
      <c r="C610" s="163" t="s">
        <v>1263</v>
      </c>
      <c r="D610" s="164" t="s">
        <v>0</v>
      </c>
      <c r="E610" s="161"/>
      <c r="F610" s="5" t="s">
        <v>2020</v>
      </c>
      <c r="G610" s="5" t="s">
        <v>2020</v>
      </c>
      <c r="H610" s="1"/>
      <c r="I610" s="1"/>
      <c r="J610" s="145" t="str">
        <f t="shared" si="39"/>
        <v/>
      </c>
    </row>
    <row r="611" spans="1:10" ht="15" customHeight="1" x14ac:dyDescent="0.25">
      <c r="A611" s="53" t="str">
        <f>IF(E611="visualizzare","X","")</f>
        <v/>
      </c>
      <c r="B611" s="54"/>
      <c r="C611" s="55" t="s">
        <v>1261</v>
      </c>
      <c r="D611" s="58"/>
      <c r="E611" s="71"/>
      <c r="F611" s="5" t="s">
        <v>2020</v>
      </c>
      <c r="G611" s="5" t="s">
        <v>2020</v>
      </c>
      <c r="H611" s="1"/>
      <c r="I611" s="1"/>
      <c r="J611" s="145" t="str">
        <f t="shared" si="39"/>
        <v/>
      </c>
    </row>
    <row r="612" spans="1:10" ht="29.45" customHeight="1" x14ac:dyDescent="0.25">
      <c r="A612" s="53" t="str">
        <f>IF(E612="visualizzare","X","")</f>
        <v/>
      </c>
      <c r="B612" s="54"/>
      <c r="C612" s="55" t="s">
        <v>1150</v>
      </c>
      <c r="D612" s="58"/>
      <c r="E612" s="71"/>
      <c r="F612" s="5" t="s">
        <v>2020</v>
      </c>
      <c r="G612" s="5" t="s">
        <v>2020</v>
      </c>
      <c r="H612" s="1"/>
      <c r="I612" s="1"/>
      <c r="J612" s="145" t="str">
        <f t="shared" si="39"/>
        <v/>
      </c>
    </row>
    <row r="613" spans="1:10" ht="57" customHeight="1" x14ac:dyDescent="0.25">
      <c r="A613" s="157" t="str">
        <f>IF(E613="con difetti","X",
IF(E613="non applic.","na",
IF(E613="prog. ITR","I",
IF(E613="nota","no",
IF(OR(E613="senza difetti",E613="verificare"),"","")))))</f>
        <v/>
      </c>
      <c r="B613" s="162">
        <v>3304.18</v>
      </c>
      <c r="C613" s="163" t="s">
        <v>1264</v>
      </c>
      <c r="D613" s="164" t="s">
        <v>2021</v>
      </c>
      <c r="E613" s="161"/>
      <c r="F613" s="5" t="s">
        <v>2020</v>
      </c>
      <c r="G613" s="5" t="s">
        <v>2020</v>
      </c>
      <c r="H613" s="1"/>
      <c r="I613" s="1"/>
      <c r="J613" s="145" t="str">
        <f t="shared" si="39"/>
        <v/>
      </c>
    </row>
    <row r="614" spans="1:10" ht="15" customHeight="1" x14ac:dyDescent="0.25">
      <c r="A614" s="53" t="str">
        <f>IF(E614="visualizzare","X","")</f>
        <v/>
      </c>
      <c r="B614" s="54"/>
      <c r="C614" s="55" t="s">
        <v>1265</v>
      </c>
      <c r="D614" s="58"/>
      <c r="E614" s="71"/>
      <c r="F614" s="5" t="s">
        <v>2020</v>
      </c>
      <c r="G614" s="5" t="s">
        <v>2020</v>
      </c>
      <c r="H614" s="1"/>
      <c r="I614" s="1"/>
      <c r="J614" s="145" t="str">
        <f t="shared" si="39"/>
        <v/>
      </c>
    </row>
    <row r="615" spans="1:10" ht="52.5" customHeight="1" x14ac:dyDescent="0.25">
      <c r="A615" s="157" t="str">
        <f>IF(E615="con difetti","X",
IF(E615="non applic.","na",
IF(E615="prog. ITR","I",
IF(E615="nota","no",
IF(OR(E615="senza difetti",E615="verificare"),"","")))))</f>
        <v/>
      </c>
      <c r="B615" s="162">
        <v>3304.19</v>
      </c>
      <c r="C615" s="163" t="s">
        <v>1266</v>
      </c>
      <c r="D615" s="164" t="s">
        <v>0</v>
      </c>
      <c r="E615" s="161"/>
      <c r="F615" s="5" t="s">
        <v>2020</v>
      </c>
      <c r="G615" s="5" t="s">
        <v>2020</v>
      </c>
      <c r="H615" s="1"/>
      <c r="I615" s="1"/>
      <c r="J615" s="145" t="str">
        <f t="shared" si="39"/>
        <v/>
      </c>
    </row>
    <row r="616" spans="1:10" ht="120.75" thickBot="1" x14ac:dyDescent="0.3">
      <c r="A616" s="68" t="str">
        <f>IF(E616="visualizzare","X","")</f>
        <v/>
      </c>
      <c r="B616" s="57"/>
      <c r="C616" s="59" t="s">
        <v>1267</v>
      </c>
      <c r="D616" s="60"/>
      <c r="E616" s="71"/>
      <c r="F616" s="5" t="s">
        <v>2020</v>
      </c>
      <c r="G616" s="5" t="s">
        <v>2020</v>
      </c>
      <c r="H616" s="1"/>
      <c r="I616" s="1"/>
      <c r="J616" s="145" t="str">
        <f t="shared" si="39"/>
        <v/>
      </c>
    </row>
    <row r="617" spans="1:10" ht="15.75" thickBot="1" x14ac:dyDescent="0.3">
      <c r="A617" s="14" t="str">
        <f>IF(OR(COUNTIF(A618:A630,"X")&gt;0,J617="non applic."),"X","")</f>
        <v/>
      </c>
      <c r="B617" s="40">
        <v>3305</v>
      </c>
      <c r="C617" s="19" t="s">
        <v>1268</v>
      </c>
      <c r="D617" s="20"/>
      <c r="E617" s="42"/>
      <c r="F617" s="5" t="s">
        <v>2020</v>
      </c>
      <c r="G617" s="5" t="s">
        <v>2020</v>
      </c>
      <c r="H617" s="5" t="s">
        <v>2020</v>
      </c>
      <c r="I617" s="5" t="s">
        <v>2020</v>
      </c>
      <c r="J617" s="145" t="str">
        <f t="shared" ref="J617:J630" si="40">IF(OR($E$439="non applic.",$E$474="non applic.",$E$617="non applic.")=TRUE,"entfällt","")</f>
        <v/>
      </c>
    </row>
    <row r="618" spans="1:10" ht="57" customHeight="1" x14ac:dyDescent="0.25">
      <c r="A618" s="157" t="str">
        <f>IF(E618="con difetti","X",
IF(E618="non applic.","na",
IF(E618="prog. ITR","I",
IF(E618="nota","no",
IF(OR(E618="senza difetti",E618="verificare"),"","")))))</f>
        <v/>
      </c>
      <c r="B618" s="158">
        <v>3305.01</v>
      </c>
      <c r="C618" s="159" t="s">
        <v>1269</v>
      </c>
      <c r="D618" s="160" t="s">
        <v>2021</v>
      </c>
      <c r="E618" s="161"/>
      <c r="F618" s="5" t="s">
        <v>2020</v>
      </c>
      <c r="G618" s="5" t="s">
        <v>2020</v>
      </c>
      <c r="H618" s="5" t="s">
        <v>2020</v>
      </c>
      <c r="I618" s="5" t="s">
        <v>2020</v>
      </c>
      <c r="J618" s="145" t="str">
        <f t="shared" si="40"/>
        <v/>
      </c>
    </row>
    <row r="619" spans="1:10" ht="30" customHeight="1" x14ac:dyDescent="0.25">
      <c r="A619" s="68" t="str">
        <f>IF(E619="visualizzare","X","")</f>
        <v/>
      </c>
      <c r="B619" s="54"/>
      <c r="C619" s="55" t="s">
        <v>1270</v>
      </c>
      <c r="D619" s="58"/>
      <c r="E619" s="71"/>
      <c r="F619" s="5" t="s">
        <v>2020</v>
      </c>
      <c r="G619" s="5" t="s">
        <v>2020</v>
      </c>
      <c r="H619" s="5" t="s">
        <v>2020</v>
      </c>
      <c r="I619" s="5" t="s">
        <v>2020</v>
      </c>
      <c r="J619" s="145" t="str">
        <f t="shared" si="40"/>
        <v/>
      </c>
    </row>
    <row r="620" spans="1:10" ht="57" customHeight="1" x14ac:dyDescent="0.25">
      <c r="A620" s="157" t="str">
        <f>IF(E620="con difetti","X",
IF(E620="non applic.","na",
IF(E620="prog. ITR","I",
IF(E620="nota","no",
IF(OR(E620="senza difetti",E620="verificare"),"","")))))</f>
        <v/>
      </c>
      <c r="B620" s="162">
        <v>3305.02</v>
      </c>
      <c r="C620" s="163" t="s">
        <v>1271</v>
      </c>
      <c r="D620" s="164" t="s">
        <v>2021</v>
      </c>
      <c r="E620" s="161"/>
      <c r="F620" s="5" t="s">
        <v>2020</v>
      </c>
      <c r="G620" s="5" t="s">
        <v>2020</v>
      </c>
      <c r="H620" s="5" t="s">
        <v>2020</v>
      </c>
      <c r="I620" s="5" t="s">
        <v>2020</v>
      </c>
      <c r="J620" s="145" t="str">
        <f t="shared" si="40"/>
        <v/>
      </c>
    </row>
    <row r="621" spans="1:10" ht="29.45" customHeight="1" x14ac:dyDescent="0.25">
      <c r="A621" s="53" t="str">
        <f>IF(E621="visualizzare","X","")</f>
        <v/>
      </c>
      <c r="B621" s="54"/>
      <c r="C621" s="55" t="s">
        <v>1272</v>
      </c>
      <c r="D621" s="58"/>
      <c r="E621" s="71"/>
      <c r="F621" s="5" t="s">
        <v>2020</v>
      </c>
      <c r="G621" s="5" t="s">
        <v>2020</v>
      </c>
      <c r="H621" s="5" t="s">
        <v>2020</v>
      </c>
      <c r="I621" s="5" t="s">
        <v>2020</v>
      </c>
      <c r="J621" s="145" t="str">
        <f t="shared" si="40"/>
        <v/>
      </c>
    </row>
    <row r="622" spans="1:10" ht="52.5" customHeight="1" x14ac:dyDescent="0.25">
      <c r="A622" s="157" t="str">
        <f>IF(E622="con difetti","X",
IF(E622="non applic.","na",
IF(E622="prog. ITR","I",
IF(E622="nota","no",
IF(OR(E622="senza difetti",E622="verificare"),"","")))))</f>
        <v/>
      </c>
      <c r="B622" s="162">
        <v>3305.03</v>
      </c>
      <c r="C622" s="163" t="s">
        <v>1273</v>
      </c>
      <c r="D622" s="164" t="s">
        <v>0</v>
      </c>
      <c r="E622" s="161"/>
      <c r="F622" s="5" t="s">
        <v>2020</v>
      </c>
      <c r="G622" s="5" t="s">
        <v>2020</v>
      </c>
      <c r="H622" s="5" t="s">
        <v>2020</v>
      </c>
      <c r="I622" s="1"/>
      <c r="J622" s="145" t="str">
        <f t="shared" si="40"/>
        <v/>
      </c>
    </row>
    <row r="623" spans="1:10" ht="44.1" customHeight="1" x14ac:dyDescent="0.25">
      <c r="A623" s="53" t="str">
        <f>IF(E623="visualizzare","X","")</f>
        <v/>
      </c>
      <c r="B623" s="54"/>
      <c r="C623" s="55" t="s">
        <v>1274</v>
      </c>
      <c r="D623" s="58"/>
      <c r="E623" s="71"/>
      <c r="F623" s="5" t="s">
        <v>2020</v>
      </c>
      <c r="G623" s="5" t="s">
        <v>2020</v>
      </c>
      <c r="H623" s="5" t="s">
        <v>2020</v>
      </c>
      <c r="I623" s="1"/>
      <c r="J623" s="145" t="str">
        <f t="shared" si="40"/>
        <v/>
      </c>
    </row>
    <row r="624" spans="1:10" ht="44.45" customHeight="1" x14ac:dyDescent="0.25">
      <c r="A624" s="157" t="str">
        <f>IF(E624="con difetti","X",
IF(E624="non applic.","na",
IF(E624="prog. ITR","I",
IF(E624="nota","no",
IF(OR(E624="senza difetti",E624="verificare"),"","")))))</f>
        <v/>
      </c>
      <c r="B624" s="162">
        <v>3305.04</v>
      </c>
      <c r="C624" s="163" t="s">
        <v>1275</v>
      </c>
      <c r="D624" s="164" t="s">
        <v>2022</v>
      </c>
      <c r="E624" s="161"/>
      <c r="F624" s="5" t="s">
        <v>2020</v>
      </c>
      <c r="G624" s="5" t="s">
        <v>2020</v>
      </c>
      <c r="H624" s="5" t="s">
        <v>2020</v>
      </c>
      <c r="I624" s="1"/>
      <c r="J624" s="145" t="str">
        <f t="shared" si="40"/>
        <v/>
      </c>
    </row>
    <row r="625" spans="1:10" ht="45" x14ac:dyDescent="0.25">
      <c r="A625" s="53" t="str">
        <f>IF(E625="visualizzare","X","")</f>
        <v/>
      </c>
      <c r="B625" s="54"/>
      <c r="C625" s="55" t="s">
        <v>1276</v>
      </c>
      <c r="D625" s="58"/>
      <c r="E625" s="71"/>
      <c r="F625" s="5" t="s">
        <v>2020</v>
      </c>
      <c r="G625" s="5" t="s">
        <v>2020</v>
      </c>
      <c r="H625" s="5" t="s">
        <v>2020</v>
      </c>
      <c r="I625" s="1"/>
      <c r="J625" s="145" t="str">
        <f t="shared" si="40"/>
        <v/>
      </c>
    </row>
    <row r="626" spans="1:10" ht="29.45" customHeight="1" x14ac:dyDescent="0.25">
      <c r="A626" s="53" t="str">
        <f>IF(E626="visualizzare","X","")</f>
        <v/>
      </c>
      <c r="B626" s="54"/>
      <c r="C626" s="55" t="s">
        <v>1150</v>
      </c>
      <c r="D626" s="58"/>
      <c r="E626" s="71"/>
      <c r="F626" s="5" t="s">
        <v>2020</v>
      </c>
      <c r="G626" s="5" t="s">
        <v>2020</v>
      </c>
      <c r="H626" s="5" t="s">
        <v>2020</v>
      </c>
      <c r="I626" s="1"/>
      <c r="J626" s="145" t="str">
        <f t="shared" si="40"/>
        <v/>
      </c>
    </row>
    <row r="627" spans="1:10" ht="52.5" customHeight="1" x14ac:dyDescent="0.25">
      <c r="A627" s="157" t="str">
        <f>IF(E627="con difetti","X",
IF(E627="non applic.","na",
IF(E627="prog. ITR","I",
IF(E627="nota","no",
IF(OR(E627="senza difetti",E627="verificare"),"","")))))</f>
        <v/>
      </c>
      <c r="B627" s="162">
        <v>3305.05</v>
      </c>
      <c r="C627" s="163" t="s">
        <v>1277</v>
      </c>
      <c r="D627" s="164" t="s">
        <v>0</v>
      </c>
      <c r="E627" s="161"/>
      <c r="F627" s="5" t="s">
        <v>2020</v>
      </c>
      <c r="G627" s="5" t="s">
        <v>2020</v>
      </c>
      <c r="H627" s="5" t="s">
        <v>2020</v>
      </c>
      <c r="I627" s="1"/>
      <c r="J627" s="145" t="str">
        <f t="shared" si="40"/>
        <v/>
      </c>
    </row>
    <row r="628" spans="1:10" ht="45" x14ac:dyDescent="0.25">
      <c r="A628" s="53" t="str">
        <f>IF(E628="visualizzare","X","")</f>
        <v/>
      </c>
      <c r="B628" s="54"/>
      <c r="C628" s="55" t="s">
        <v>1278</v>
      </c>
      <c r="D628" s="58"/>
      <c r="E628" s="71"/>
      <c r="F628" s="5" t="s">
        <v>2020</v>
      </c>
      <c r="G628" s="5" t="s">
        <v>2020</v>
      </c>
      <c r="H628" s="5" t="s">
        <v>2020</v>
      </c>
      <c r="I628" s="1"/>
      <c r="J628" s="145" t="str">
        <f t="shared" si="40"/>
        <v/>
      </c>
    </row>
    <row r="629" spans="1:10" ht="52.5" customHeight="1" x14ac:dyDescent="0.25">
      <c r="A629" s="157" t="str">
        <f>IF(E629="con difetti","X",
IF(E629="non applic.","na",
IF(E629="prog. ITR","I",
IF(E629="nota","no",
IF(OR(E629="senza difetti",E629="verificare"),"","")))))</f>
        <v/>
      </c>
      <c r="B629" s="162">
        <v>3305.06</v>
      </c>
      <c r="C629" s="163" t="s">
        <v>1279</v>
      </c>
      <c r="D629" s="164" t="s">
        <v>0</v>
      </c>
      <c r="E629" s="161"/>
      <c r="F629" s="5" t="s">
        <v>2020</v>
      </c>
      <c r="G629" s="5" t="s">
        <v>2020</v>
      </c>
      <c r="H629" s="5" t="s">
        <v>2020</v>
      </c>
      <c r="I629" s="1"/>
      <c r="J629" s="145" t="str">
        <f t="shared" si="40"/>
        <v/>
      </c>
    </row>
    <row r="630" spans="1:10" ht="15" customHeight="1" thickBot="1" x14ac:dyDescent="0.3">
      <c r="A630" s="68" t="str">
        <f>IF(E630="visualizzare","X","")</f>
        <v/>
      </c>
      <c r="B630" s="57"/>
      <c r="C630" s="59" t="s">
        <v>1280</v>
      </c>
      <c r="D630" s="60"/>
      <c r="E630" s="71"/>
      <c r="F630" s="5" t="s">
        <v>2020</v>
      </c>
      <c r="G630" s="5" t="s">
        <v>2020</v>
      </c>
      <c r="H630" s="5" t="s">
        <v>2020</v>
      </c>
      <c r="I630" s="1"/>
      <c r="J630" s="145" t="str">
        <f t="shared" si="40"/>
        <v/>
      </c>
    </row>
    <row r="631" spans="1:10" ht="15.75" thickBot="1" x14ac:dyDescent="0.3">
      <c r="A631" s="14" t="str">
        <f>IF(OR(COUNTIF(A632:A642,"X")&gt;0,J631="non applic."),"X","")</f>
        <v/>
      </c>
      <c r="B631" s="40">
        <v>3306</v>
      </c>
      <c r="C631" s="19" t="s">
        <v>1281</v>
      </c>
      <c r="D631" s="20"/>
      <c r="E631" s="42"/>
      <c r="F631" s="5" t="s">
        <v>2020</v>
      </c>
      <c r="G631" s="5" t="s">
        <v>2020</v>
      </c>
      <c r="H631" s="5" t="s">
        <v>2020</v>
      </c>
      <c r="I631" s="1"/>
      <c r="J631" s="145" t="str">
        <f t="shared" ref="J631:J642" si="41">IF(OR($E$439="non applic.",$E$474="non applic.",$E$631="non applic.")=TRUE,"entfällt","")</f>
        <v/>
      </c>
    </row>
    <row r="632" spans="1:10" ht="57" customHeight="1" x14ac:dyDescent="0.25">
      <c r="A632" s="157" t="str">
        <f>IF(E632="con difetti","X",
IF(E632="non applic.","na",
IF(E632="prog. ITR","I",
IF(E632="nota","no",
IF(OR(E632="senza difetti",E632="verificare"),"","")))))</f>
        <v/>
      </c>
      <c r="B632" s="158">
        <v>3306.01</v>
      </c>
      <c r="C632" s="159" t="s">
        <v>1282</v>
      </c>
      <c r="D632" s="160" t="s">
        <v>2021</v>
      </c>
      <c r="E632" s="161"/>
      <c r="F632" s="5" t="s">
        <v>2020</v>
      </c>
      <c r="G632" s="5" t="s">
        <v>2020</v>
      </c>
      <c r="H632" s="5" t="s">
        <v>2020</v>
      </c>
      <c r="I632" s="1"/>
      <c r="J632" s="145" t="str">
        <f t="shared" si="41"/>
        <v/>
      </c>
    </row>
    <row r="633" spans="1:10" ht="29.45" customHeight="1" x14ac:dyDescent="0.25">
      <c r="A633" s="68" t="str">
        <f>IF(E633="visualizzare","X","")</f>
        <v/>
      </c>
      <c r="B633" s="54"/>
      <c r="C633" s="55" t="s">
        <v>1283</v>
      </c>
      <c r="D633" s="58"/>
      <c r="E633" s="71"/>
      <c r="F633" s="5" t="s">
        <v>2020</v>
      </c>
      <c r="G633" s="5" t="s">
        <v>2020</v>
      </c>
      <c r="H633" s="5" t="s">
        <v>2020</v>
      </c>
      <c r="I633" s="1"/>
      <c r="J633" s="145" t="str">
        <f t="shared" si="41"/>
        <v/>
      </c>
    </row>
    <row r="634" spans="1:10" ht="57" customHeight="1" x14ac:dyDescent="0.25">
      <c r="A634" s="157" t="str">
        <f>IF(E634="con difetti","X",
IF(E634="non applic.","na",
IF(E634="prog. ITR","I",
IF(E634="nota","no",
IF(OR(E634="senza difetti",E634="verificare"),"","")))))</f>
        <v/>
      </c>
      <c r="B634" s="162">
        <v>3306.02</v>
      </c>
      <c r="C634" s="163" t="s">
        <v>1284</v>
      </c>
      <c r="D634" s="164" t="s">
        <v>2021</v>
      </c>
      <c r="E634" s="161"/>
      <c r="F634" s="5" t="s">
        <v>2020</v>
      </c>
      <c r="G634" s="5" t="s">
        <v>2020</v>
      </c>
      <c r="H634" s="5" t="s">
        <v>2020</v>
      </c>
      <c r="I634" s="1"/>
      <c r="J634" s="145" t="str">
        <f t="shared" si="41"/>
        <v/>
      </c>
    </row>
    <row r="635" spans="1:10" ht="29.45" customHeight="1" x14ac:dyDescent="0.25">
      <c r="A635" s="53" t="str">
        <f>IF(E635="visualizzare","X","")</f>
        <v/>
      </c>
      <c r="B635" s="54"/>
      <c r="C635" s="55" t="s">
        <v>1285</v>
      </c>
      <c r="D635" s="58"/>
      <c r="E635" s="71"/>
      <c r="F635" s="5" t="s">
        <v>2020</v>
      </c>
      <c r="G635" s="5" t="s">
        <v>2020</v>
      </c>
      <c r="H635" s="5" t="s">
        <v>2020</v>
      </c>
      <c r="I635" s="1"/>
      <c r="J635" s="145" t="str">
        <f t="shared" si="41"/>
        <v/>
      </c>
    </row>
    <row r="636" spans="1:10" ht="52.5" customHeight="1" x14ac:dyDescent="0.25">
      <c r="A636" s="157" t="str">
        <f>IF(E636="con difetti","X",
IF(E636="non applic.","na",
IF(E636="prog. ITR","I",
IF(E636="nota","no",
IF(OR(E636="senza difetti",E636="verificare"),"","")))))</f>
        <v/>
      </c>
      <c r="B636" s="162">
        <v>3306.03</v>
      </c>
      <c r="C636" s="163" t="s">
        <v>1286</v>
      </c>
      <c r="D636" s="164" t="s">
        <v>0</v>
      </c>
      <c r="E636" s="161"/>
      <c r="F636" s="5" t="s">
        <v>2020</v>
      </c>
      <c r="G636" s="5" t="s">
        <v>2020</v>
      </c>
      <c r="H636" s="5" t="s">
        <v>2020</v>
      </c>
      <c r="I636" s="1"/>
      <c r="J636" s="145" t="str">
        <f t="shared" si="41"/>
        <v/>
      </c>
    </row>
    <row r="637" spans="1:10" ht="44.1" customHeight="1" x14ac:dyDescent="0.25">
      <c r="A637" s="53" t="str">
        <f>IF(E637="visualizzare","X","")</f>
        <v/>
      </c>
      <c r="B637" s="54"/>
      <c r="C637" s="55" t="s">
        <v>1287</v>
      </c>
      <c r="D637" s="58"/>
      <c r="E637" s="71"/>
      <c r="F637" s="5" t="s">
        <v>2020</v>
      </c>
      <c r="G637" s="5" t="s">
        <v>2020</v>
      </c>
      <c r="H637" s="5" t="s">
        <v>2020</v>
      </c>
      <c r="I637" s="1"/>
      <c r="J637" s="145" t="str">
        <f t="shared" si="41"/>
        <v/>
      </c>
    </row>
    <row r="638" spans="1:10" ht="44.1" customHeight="1" x14ac:dyDescent="0.25">
      <c r="A638" s="53" t="str">
        <f>IF(E638="visualizzare","X","")</f>
        <v/>
      </c>
      <c r="B638" s="54"/>
      <c r="C638" s="55" t="s">
        <v>1288</v>
      </c>
      <c r="D638" s="58"/>
      <c r="E638" s="71"/>
      <c r="F638" s="5" t="s">
        <v>2020</v>
      </c>
      <c r="G638" s="5" t="s">
        <v>2020</v>
      </c>
      <c r="H638" s="5" t="s">
        <v>2020</v>
      </c>
      <c r="I638" s="1"/>
      <c r="J638" s="145" t="str">
        <f t="shared" si="41"/>
        <v/>
      </c>
    </row>
    <row r="639" spans="1:10" ht="52.5" customHeight="1" x14ac:dyDescent="0.25">
      <c r="A639" s="157" t="str">
        <f>IF(E639="con difetti","X",
IF(E639="non applic.","na",
IF(E639="prog. ITR","I",
IF(E639="nota","no",
IF(OR(E639="senza difetti",E639="verificare"),"","")))))</f>
        <v/>
      </c>
      <c r="B639" s="162">
        <v>3306.04</v>
      </c>
      <c r="C639" s="163" t="s">
        <v>1289</v>
      </c>
      <c r="D639" s="164" t="s">
        <v>0</v>
      </c>
      <c r="E639" s="161"/>
      <c r="F639" s="5" t="s">
        <v>2020</v>
      </c>
      <c r="G639" s="5" t="s">
        <v>2020</v>
      </c>
      <c r="H639" s="5" t="s">
        <v>2020</v>
      </c>
      <c r="I639" s="1"/>
      <c r="J639" s="145" t="str">
        <f t="shared" si="41"/>
        <v/>
      </c>
    </row>
    <row r="640" spans="1:10" ht="15" customHeight="1" x14ac:dyDescent="0.25">
      <c r="A640" s="53" t="str">
        <f>IF(E640="visualizzare","X","")</f>
        <v/>
      </c>
      <c r="B640" s="54"/>
      <c r="C640" s="55" t="s">
        <v>1290</v>
      </c>
      <c r="D640" s="58"/>
      <c r="E640" s="71"/>
      <c r="F640" s="5" t="s">
        <v>2020</v>
      </c>
      <c r="G640" s="5" t="s">
        <v>2020</v>
      </c>
      <c r="H640" s="5" t="s">
        <v>2020</v>
      </c>
      <c r="I640" s="1"/>
      <c r="J640" s="145" t="str">
        <f t="shared" si="41"/>
        <v/>
      </c>
    </row>
    <row r="641" spans="1:10" ht="51.95" customHeight="1" x14ac:dyDescent="0.25">
      <c r="A641" s="157" t="str">
        <f>IF(E641="con difetti","X",
IF(E641="non applic.","na",
IF(E641="prog. ITR","I",
IF(E641="nota","no",
IF(OR(E641="senza difetti",E641="verificare"),"","")))))</f>
        <v/>
      </c>
      <c r="B641" s="162">
        <v>3306.05</v>
      </c>
      <c r="C641" s="163" t="s">
        <v>1291</v>
      </c>
      <c r="D641" s="164" t="s">
        <v>1</v>
      </c>
      <c r="E641" s="161"/>
      <c r="F641" s="5" t="s">
        <v>2020</v>
      </c>
      <c r="G641" s="5" t="s">
        <v>2020</v>
      </c>
      <c r="H641" s="5" t="s">
        <v>2020</v>
      </c>
      <c r="I641" s="1"/>
      <c r="J641" s="145" t="str">
        <f t="shared" si="41"/>
        <v/>
      </c>
    </row>
    <row r="642" spans="1:10" ht="15" customHeight="1" thickBot="1" x14ac:dyDescent="0.3">
      <c r="A642" s="68" t="str">
        <f>IF(E642="visualizzare","X","")</f>
        <v/>
      </c>
      <c r="B642" s="57"/>
      <c r="C642" s="59" t="s">
        <v>1292</v>
      </c>
      <c r="D642" s="60"/>
      <c r="E642" s="71"/>
      <c r="F642" s="5" t="s">
        <v>2020</v>
      </c>
      <c r="G642" s="5" t="s">
        <v>2020</v>
      </c>
      <c r="H642" s="5" t="s">
        <v>2020</v>
      </c>
      <c r="I642" s="1"/>
      <c r="J642" s="145" t="str">
        <f t="shared" si="41"/>
        <v/>
      </c>
    </row>
    <row r="643" spans="1:10" ht="15.75" thickBot="1" x14ac:dyDescent="0.3">
      <c r="A643" s="14" t="str">
        <f>IF(OR(COUNTIF(A644:A662,"X")&gt;0,J643="non applic."),"X","")</f>
        <v/>
      </c>
      <c r="B643" s="40">
        <v>3307</v>
      </c>
      <c r="C643" s="19" t="s">
        <v>1293</v>
      </c>
      <c r="D643" s="20"/>
      <c r="E643" s="42"/>
      <c r="F643" s="5" t="s">
        <v>2020</v>
      </c>
      <c r="G643" s="5" t="s">
        <v>2020</v>
      </c>
      <c r="H643" s="5" t="s">
        <v>2020</v>
      </c>
      <c r="I643" s="5" t="s">
        <v>2020</v>
      </c>
      <c r="J643" s="145" t="str">
        <f t="shared" ref="J643:J662" si="42">IF(OR($E$439="non applic.",$E$474="non applic.",$E$643="non applic.")=TRUE,"entfällt","")</f>
        <v/>
      </c>
    </row>
    <row r="644" spans="1:10" ht="57" customHeight="1" x14ac:dyDescent="0.25">
      <c r="A644" s="157" t="str">
        <f>IF(E644="con difetti","X",
IF(E644="non applic.","na",
IF(E644="prog. ITR","I",
IF(E644="nota","no",
IF(OR(E644="senza difetti",E644="verificare"),"","")))))</f>
        <v/>
      </c>
      <c r="B644" s="158">
        <v>3307.01</v>
      </c>
      <c r="C644" s="159" t="s">
        <v>1294</v>
      </c>
      <c r="D644" s="160" t="s">
        <v>2021</v>
      </c>
      <c r="E644" s="161"/>
      <c r="F644" s="5" t="s">
        <v>2020</v>
      </c>
      <c r="G644" s="5" t="s">
        <v>2020</v>
      </c>
      <c r="H644" s="5" t="s">
        <v>2020</v>
      </c>
      <c r="I644" s="5" t="s">
        <v>2020</v>
      </c>
      <c r="J644" s="145" t="str">
        <f t="shared" si="42"/>
        <v/>
      </c>
    </row>
    <row r="645" spans="1:10" ht="29.45" customHeight="1" x14ac:dyDescent="0.25">
      <c r="A645" s="68" t="str">
        <f>IF(E645="visualizzare","X","")</f>
        <v/>
      </c>
      <c r="B645" s="54"/>
      <c r="C645" s="55" t="s">
        <v>1295</v>
      </c>
      <c r="D645" s="58"/>
      <c r="E645" s="71"/>
      <c r="F645" s="5" t="s">
        <v>2020</v>
      </c>
      <c r="G645" s="5" t="s">
        <v>2020</v>
      </c>
      <c r="H645" s="5" t="s">
        <v>2020</v>
      </c>
      <c r="I645" s="5" t="s">
        <v>2020</v>
      </c>
      <c r="J645" s="145" t="str">
        <f t="shared" si="42"/>
        <v/>
      </c>
    </row>
    <row r="646" spans="1:10" ht="57" customHeight="1" x14ac:dyDescent="0.25">
      <c r="A646" s="157" t="str">
        <f>IF(E646="con difetti","X",
IF(E646="non applic.","na",
IF(E646="prog. ITR","I",
IF(E646="nota","no",
IF(OR(E646="senza difetti",E646="verificare"),"","")))))</f>
        <v/>
      </c>
      <c r="B646" s="162">
        <v>3307.02</v>
      </c>
      <c r="C646" s="163" t="s">
        <v>1296</v>
      </c>
      <c r="D646" s="164" t="s">
        <v>2021</v>
      </c>
      <c r="E646" s="161"/>
      <c r="F646" s="5" t="s">
        <v>2020</v>
      </c>
      <c r="G646" s="5" t="s">
        <v>2020</v>
      </c>
      <c r="H646" s="5" t="s">
        <v>2020</v>
      </c>
      <c r="I646" s="5" t="s">
        <v>2020</v>
      </c>
      <c r="J646" s="145" t="str">
        <f t="shared" si="42"/>
        <v/>
      </c>
    </row>
    <row r="647" spans="1:10" ht="30" x14ac:dyDescent="0.25">
      <c r="A647" s="53" t="str">
        <f>IF(E647="visualizzare","X","")</f>
        <v/>
      </c>
      <c r="B647" s="54"/>
      <c r="C647" s="55" t="s">
        <v>1297</v>
      </c>
      <c r="D647" s="58"/>
      <c r="E647" s="71"/>
      <c r="F647" s="5" t="s">
        <v>2020</v>
      </c>
      <c r="G647" s="5" t="s">
        <v>2020</v>
      </c>
      <c r="H647" s="5" t="s">
        <v>2020</v>
      </c>
      <c r="I647" s="5" t="s">
        <v>2020</v>
      </c>
      <c r="J647" s="145" t="str">
        <f t="shared" si="42"/>
        <v/>
      </c>
    </row>
    <row r="648" spans="1:10" ht="52.5" customHeight="1" x14ac:dyDescent="0.25">
      <c r="A648" s="157" t="str">
        <f>IF(E648="con difetti","X",
IF(E648="non applic.","na",
IF(E648="prog. ITR","I",
IF(E648="nota","no",
IF(OR(E648="senza difetti",E648="verificare"),"","")))))</f>
        <v/>
      </c>
      <c r="B648" s="162">
        <v>3307.03</v>
      </c>
      <c r="C648" s="163" t="s">
        <v>1298</v>
      </c>
      <c r="D648" s="164" t="s">
        <v>0</v>
      </c>
      <c r="E648" s="161"/>
      <c r="F648" s="5" t="s">
        <v>2020</v>
      </c>
      <c r="G648" s="5" t="s">
        <v>2020</v>
      </c>
      <c r="H648" s="5" t="s">
        <v>2020</v>
      </c>
      <c r="I648" s="5" t="s">
        <v>2020</v>
      </c>
      <c r="J648" s="145" t="str">
        <f t="shared" si="42"/>
        <v/>
      </c>
    </row>
    <row r="649" spans="1:10" ht="29.45" customHeight="1" x14ac:dyDescent="0.25">
      <c r="A649" s="53" t="str">
        <f>IF(E649="visualizzare","X","")</f>
        <v/>
      </c>
      <c r="B649" s="54"/>
      <c r="C649" s="55" t="s">
        <v>1299</v>
      </c>
      <c r="D649" s="58"/>
      <c r="E649" s="71"/>
      <c r="F649" s="5" t="s">
        <v>2020</v>
      </c>
      <c r="G649" s="5" t="s">
        <v>2020</v>
      </c>
      <c r="H649" s="5" t="s">
        <v>2020</v>
      </c>
      <c r="I649" s="5" t="s">
        <v>2020</v>
      </c>
      <c r="J649" s="145" t="str">
        <f t="shared" si="42"/>
        <v/>
      </c>
    </row>
    <row r="650" spans="1:10" ht="52.5" customHeight="1" x14ac:dyDescent="0.25">
      <c r="A650" s="157" t="str">
        <f>IF(E650="con difetti","X",
IF(E650="non applic.","na",
IF(E650="prog. ITR","I",
IF(E650="nota","no",
IF(OR(E650="senza difetti",E650="verificare"),"","")))))</f>
        <v/>
      </c>
      <c r="B650" s="162">
        <v>3307.04</v>
      </c>
      <c r="C650" s="163" t="s">
        <v>1300</v>
      </c>
      <c r="D650" s="164" t="s">
        <v>0</v>
      </c>
      <c r="E650" s="161"/>
      <c r="F650" s="5" t="s">
        <v>2020</v>
      </c>
      <c r="G650" s="5" t="s">
        <v>2020</v>
      </c>
      <c r="H650" s="5" t="s">
        <v>2020</v>
      </c>
      <c r="I650" s="1"/>
      <c r="J650" s="145" t="str">
        <f t="shared" si="42"/>
        <v/>
      </c>
    </row>
    <row r="651" spans="1:10" ht="15" customHeight="1" x14ac:dyDescent="0.25">
      <c r="A651" s="53" t="str">
        <f>IF(E651="visualizzare","X","")</f>
        <v/>
      </c>
      <c r="B651" s="54"/>
      <c r="C651" s="55" t="s">
        <v>1301</v>
      </c>
      <c r="D651" s="58"/>
      <c r="E651" s="71"/>
      <c r="F651" s="5" t="s">
        <v>2020</v>
      </c>
      <c r="G651" s="5" t="s">
        <v>2020</v>
      </c>
      <c r="H651" s="5" t="s">
        <v>2020</v>
      </c>
      <c r="I651" s="1"/>
      <c r="J651" s="145" t="str">
        <f t="shared" si="42"/>
        <v/>
      </c>
    </row>
    <row r="652" spans="1:10" ht="57" customHeight="1" x14ac:dyDescent="0.25">
      <c r="A652" s="157" t="str">
        <f>IF(E652="con difetti","X",
IF(E652="non applic.","na",
IF(E652="prog. ITR","I",
IF(E652="nota","no",
IF(OR(E652="senza difetti",E652="verificare"),"","")))))</f>
        <v/>
      </c>
      <c r="B652" s="162">
        <v>3307.05</v>
      </c>
      <c r="C652" s="163" t="s">
        <v>1302</v>
      </c>
      <c r="D652" s="164" t="s">
        <v>2021</v>
      </c>
      <c r="E652" s="161"/>
      <c r="F652" s="5" t="s">
        <v>2020</v>
      </c>
      <c r="G652" s="5" t="s">
        <v>2020</v>
      </c>
      <c r="H652" s="5" t="s">
        <v>2020</v>
      </c>
      <c r="I652" s="1"/>
      <c r="J652" s="145" t="str">
        <f t="shared" si="42"/>
        <v/>
      </c>
    </row>
    <row r="653" spans="1:10" ht="29.45" customHeight="1" x14ac:dyDescent="0.25">
      <c r="A653" s="53" t="str">
        <f>IF(E653="visualizzare","X","")</f>
        <v/>
      </c>
      <c r="B653" s="54"/>
      <c r="C653" s="55" t="s">
        <v>1303</v>
      </c>
      <c r="D653" s="58"/>
      <c r="E653" s="71"/>
      <c r="F653" s="5" t="s">
        <v>2020</v>
      </c>
      <c r="G653" s="5" t="s">
        <v>2020</v>
      </c>
      <c r="H653" s="5" t="s">
        <v>2020</v>
      </c>
      <c r="I653" s="1"/>
      <c r="J653" s="145" t="str">
        <f t="shared" si="42"/>
        <v/>
      </c>
    </row>
    <row r="654" spans="1:10" ht="57" customHeight="1" x14ac:dyDescent="0.25">
      <c r="A654" s="157" t="str">
        <f>IF(E654="con difetti","X",
IF(E654="non applic.","na",
IF(E654="prog. ITR","I",
IF(E654="nota","no",
IF(OR(E654="senza difetti",E654="verificare"),"","")))))</f>
        <v/>
      </c>
      <c r="B654" s="162">
        <v>3307.06</v>
      </c>
      <c r="C654" s="163" t="s">
        <v>1304</v>
      </c>
      <c r="D654" s="164" t="s">
        <v>2021</v>
      </c>
      <c r="E654" s="161"/>
      <c r="F654" s="5" t="s">
        <v>2020</v>
      </c>
      <c r="G654" s="5" t="s">
        <v>2020</v>
      </c>
      <c r="H654" s="5" t="s">
        <v>2020</v>
      </c>
      <c r="I654" s="1"/>
      <c r="J654" s="145" t="str">
        <f t="shared" si="42"/>
        <v/>
      </c>
    </row>
    <row r="655" spans="1:10" ht="90" x14ac:dyDescent="0.25">
      <c r="A655" s="53" t="str">
        <f>IF(E655="visualizzare","X","")</f>
        <v/>
      </c>
      <c r="B655" s="54"/>
      <c r="C655" s="55" t="s">
        <v>1305</v>
      </c>
      <c r="D655" s="58"/>
      <c r="E655" s="71"/>
      <c r="F655" s="5" t="s">
        <v>2020</v>
      </c>
      <c r="G655" s="5" t="s">
        <v>2020</v>
      </c>
      <c r="H655" s="5" t="s">
        <v>2020</v>
      </c>
      <c r="I655" s="1"/>
      <c r="J655" s="145" t="str">
        <f t="shared" si="42"/>
        <v/>
      </c>
    </row>
    <row r="656" spans="1:10" ht="57" customHeight="1" x14ac:dyDescent="0.25">
      <c r="A656" s="157" t="str">
        <f>IF(E656="con difetti","X",
IF(E656="non applic.","na",
IF(E656="prog. ITR","I",
IF(E656="nota","no",
IF(OR(E656="senza difetti",E656="verificare"),"","")))))</f>
        <v/>
      </c>
      <c r="B656" s="162">
        <v>3307.07</v>
      </c>
      <c r="C656" s="163" t="s">
        <v>1306</v>
      </c>
      <c r="D656" s="164" t="s">
        <v>2021</v>
      </c>
      <c r="E656" s="161"/>
      <c r="F656" s="5" t="s">
        <v>2020</v>
      </c>
      <c r="G656" s="5" t="s">
        <v>2020</v>
      </c>
      <c r="H656" s="5" t="s">
        <v>2020</v>
      </c>
      <c r="I656" s="1"/>
      <c r="J656" s="145" t="str">
        <f t="shared" si="42"/>
        <v/>
      </c>
    </row>
    <row r="657" spans="1:10" ht="60" x14ac:dyDescent="0.25">
      <c r="A657" s="53" t="str">
        <f>IF(E657="visualizzare","X","")</f>
        <v/>
      </c>
      <c r="B657" s="54"/>
      <c r="C657" s="55" t="s">
        <v>1307</v>
      </c>
      <c r="D657" s="58"/>
      <c r="E657" s="71"/>
      <c r="F657" s="5" t="s">
        <v>2020</v>
      </c>
      <c r="G657" s="5" t="s">
        <v>2020</v>
      </c>
      <c r="H657" s="5" t="s">
        <v>2020</v>
      </c>
      <c r="I657" s="1"/>
      <c r="J657" s="145" t="str">
        <f t="shared" si="42"/>
        <v/>
      </c>
    </row>
    <row r="658" spans="1:10" ht="57" customHeight="1" x14ac:dyDescent="0.25">
      <c r="A658" s="157" t="str">
        <f>IF(E658="con difetti","X",
IF(E658="non applic.","na",
IF(E658="prog. ITR","I",
IF(E658="nota","no",
IF(OR(E658="senza difetti",E658="verificare"),"","")))))</f>
        <v/>
      </c>
      <c r="B658" s="162">
        <v>3307.08</v>
      </c>
      <c r="C658" s="163" t="s">
        <v>1308</v>
      </c>
      <c r="D658" s="164" t="s">
        <v>2021</v>
      </c>
      <c r="E658" s="161"/>
      <c r="F658" s="5" t="s">
        <v>2020</v>
      </c>
      <c r="G658" s="5" t="s">
        <v>2020</v>
      </c>
      <c r="H658" s="5" t="s">
        <v>2020</v>
      </c>
      <c r="I658" s="1"/>
      <c r="J658" s="145" t="str">
        <f t="shared" si="42"/>
        <v/>
      </c>
    </row>
    <row r="659" spans="1:10" ht="45" x14ac:dyDescent="0.25">
      <c r="A659" s="53" t="str">
        <f>IF(E659="visualizzare","X","")</f>
        <v/>
      </c>
      <c r="B659" s="54"/>
      <c r="C659" s="66" t="s">
        <v>1309</v>
      </c>
      <c r="D659" s="58"/>
      <c r="E659" s="71"/>
      <c r="F659" s="5" t="s">
        <v>2020</v>
      </c>
      <c r="G659" s="5" t="s">
        <v>2020</v>
      </c>
      <c r="H659" s="5" t="s">
        <v>2020</v>
      </c>
      <c r="I659" s="1"/>
      <c r="J659" s="145" t="str">
        <f t="shared" si="42"/>
        <v/>
      </c>
    </row>
    <row r="660" spans="1:10" ht="15" customHeight="1" x14ac:dyDescent="0.25">
      <c r="A660" s="53" t="str">
        <f>IF(E660="visualizzare","X","")</f>
        <v/>
      </c>
      <c r="B660" s="54"/>
      <c r="C660" s="81" t="s">
        <v>1310</v>
      </c>
      <c r="D660" s="58"/>
      <c r="E660" s="71"/>
      <c r="F660" s="5" t="s">
        <v>2020</v>
      </c>
      <c r="G660" s="5" t="s">
        <v>2020</v>
      </c>
      <c r="H660" s="5" t="s">
        <v>2020</v>
      </c>
      <c r="I660" s="1"/>
      <c r="J660" s="145" t="str">
        <f t="shared" si="42"/>
        <v/>
      </c>
    </row>
    <row r="661" spans="1:10" ht="15" customHeight="1" x14ac:dyDescent="0.25">
      <c r="A661" s="53" t="str">
        <f>IF(E661="visualizzare","X","")</f>
        <v/>
      </c>
      <c r="B661" s="54"/>
      <c r="C661" s="81" t="s">
        <v>1311</v>
      </c>
      <c r="D661" s="58"/>
      <c r="E661" s="71"/>
      <c r="F661" s="5" t="s">
        <v>2020</v>
      </c>
      <c r="G661" s="5" t="s">
        <v>2020</v>
      </c>
      <c r="H661" s="5" t="s">
        <v>2020</v>
      </c>
      <c r="I661" s="1"/>
      <c r="J661" s="145" t="str">
        <f t="shared" si="42"/>
        <v/>
      </c>
    </row>
    <row r="662" spans="1:10" ht="15" customHeight="1" thickBot="1" x14ac:dyDescent="0.3">
      <c r="A662" s="53" t="str">
        <f>IF(E662="visualizzare","X","")</f>
        <v/>
      </c>
      <c r="B662" s="57"/>
      <c r="C662" s="82" t="s">
        <v>1312</v>
      </c>
      <c r="D662" s="60"/>
      <c r="E662" s="71"/>
      <c r="F662" s="5" t="s">
        <v>2020</v>
      </c>
      <c r="G662" s="5" t="s">
        <v>2020</v>
      </c>
      <c r="H662" s="5" t="s">
        <v>2020</v>
      </c>
      <c r="I662" s="1"/>
      <c r="J662" s="145" t="str">
        <f t="shared" si="42"/>
        <v/>
      </c>
    </row>
    <row r="663" spans="1:10" ht="15.75" thickBot="1" x14ac:dyDescent="0.3">
      <c r="A663" s="14" t="str">
        <f>IF(OR(COUNTIF(A664:A671,"X")&gt;0,J663="non applic."),"X","")</f>
        <v/>
      </c>
      <c r="B663" s="40">
        <v>3308</v>
      </c>
      <c r="C663" s="19" t="s">
        <v>1313</v>
      </c>
      <c r="D663" s="20"/>
      <c r="E663" s="42"/>
      <c r="F663" s="5" t="s">
        <v>2020</v>
      </c>
      <c r="G663" s="5" t="s">
        <v>2020</v>
      </c>
      <c r="H663" s="5" t="s">
        <v>2020</v>
      </c>
      <c r="I663" s="1"/>
      <c r="J663" s="145" t="str">
        <f t="shared" ref="J663:J671" si="43">IF(OR($E$439="non applic.",$E$474="non applic.",$E$663="non applic.")=TRUE,"entfällt","")</f>
        <v/>
      </c>
    </row>
    <row r="664" spans="1:10" ht="57" customHeight="1" x14ac:dyDescent="0.25">
      <c r="A664" s="157" t="str">
        <f>IF(E664="con difetti","X",
IF(E664="non applic.","na",
IF(E664="prog. ITR","I",
IF(E664="nota","no",
IF(OR(E664="senza difetti",E664="verificare"),"","")))))</f>
        <v/>
      </c>
      <c r="B664" s="158">
        <v>3308.01</v>
      </c>
      <c r="C664" s="159" t="s">
        <v>1314</v>
      </c>
      <c r="D664" s="160" t="s">
        <v>2021</v>
      </c>
      <c r="E664" s="161"/>
      <c r="F664" s="5" t="s">
        <v>2020</v>
      </c>
      <c r="G664" s="5" t="s">
        <v>2020</v>
      </c>
      <c r="H664" s="5" t="s">
        <v>2020</v>
      </c>
      <c r="I664" s="1"/>
      <c r="J664" s="145" t="str">
        <f t="shared" si="43"/>
        <v/>
      </c>
    </row>
    <row r="665" spans="1:10" ht="15" customHeight="1" x14ac:dyDescent="0.25">
      <c r="A665" s="53" t="str">
        <f>IF(E665="visualizzare","X","")</f>
        <v/>
      </c>
      <c r="B665" s="54"/>
      <c r="C665" s="55" t="s">
        <v>1182</v>
      </c>
      <c r="D665" s="58"/>
      <c r="E665" s="71"/>
      <c r="F665" s="5" t="s">
        <v>2020</v>
      </c>
      <c r="G665" s="5" t="s">
        <v>2020</v>
      </c>
      <c r="H665" s="5" t="s">
        <v>2020</v>
      </c>
      <c r="I665" s="1"/>
      <c r="J665" s="145" t="str">
        <f t="shared" si="43"/>
        <v/>
      </c>
    </row>
    <row r="666" spans="1:10" ht="57" customHeight="1" x14ac:dyDescent="0.25">
      <c r="A666" s="157" t="str">
        <f>IF(E666="con difetti","X",
IF(E666="non applic.","na",
IF(E666="prog. ITR","I",
IF(E666="nota","no",
IF(OR(E666="senza difetti",E666="verificare"),"","")))))</f>
        <v/>
      </c>
      <c r="B666" s="162">
        <v>3308.02</v>
      </c>
      <c r="C666" s="163" t="s">
        <v>1315</v>
      </c>
      <c r="D666" s="164" t="s">
        <v>2021</v>
      </c>
      <c r="E666" s="161"/>
      <c r="F666" s="5" t="s">
        <v>2020</v>
      </c>
      <c r="G666" s="5" t="s">
        <v>2020</v>
      </c>
      <c r="H666" s="5" t="s">
        <v>2020</v>
      </c>
      <c r="I666" s="1"/>
      <c r="J666" s="145" t="str">
        <f t="shared" si="43"/>
        <v/>
      </c>
    </row>
    <row r="667" spans="1:10" ht="90" x14ac:dyDescent="0.25">
      <c r="A667" s="53" t="str">
        <f>IF(E667="visualizzare","X","")</f>
        <v/>
      </c>
      <c r="B667" s="54"/>
      <c r="C667" s="55" t="s">
        <v>1316</v>
      </c>
      <c r="D667" s="58"/>
      <c r="E667" s="71"/>
      <c r="F667" s="5" t="s">
        <v>2020</v>
      </c>
      <c r="G667" s="5" t="s">
        <v>2020</v>
      </c>
      <c r="H667" s="5" t="s">
        <v>2020</v>
      </c>
      <c r="I667" s="1"/>
      <c r="J667" s="145" t="str">
        <f t="shared" si="43"/>
        <v/>
      </c>
    </row>
    <row r="668" spans="1:10" ht="52.5" customHeight="1" x14ac:dyDescent="0.25">
      <c r="A668" s="157" t="str">
        <f>IF(E668="con difetti","X",
IF(E668="non applic.","na",
IF(E668="prog. ITR","I",
IF(E668="nota","no",
IF(OR(E668="senza difetti",E668="verificare"),"","")))))</f>
        <v/>
      </c>
      <c r="B668" s="162">
        <v>3308.03</v>
      </c>
      <c r="C668" s="163" t="s">
        <v>1317</v>
      </c>
      <c r="D668" s="164" t="s">
        <v>0</v>
      </c>
      <c r="E668" s="161"/>
      <c r="F668" s="5" t="s">
        <v>2020</v>
      </c>
      <c r="G668" s="5" t="s">
        <v>2020</v>
      </c>
      <c r="H668" s="5" t="s">
        <v>2020</v>
      </c>
      <c r="I668" s="1"/>
      <c r="J668" s="145" t="str">
        <f t="shared" si="43"/>
        <v/>
      </c>
    </row>
    <row r="669" spans="1:10" ht="15" customHeight="1" x14ac:dyDescent="0.25">
      <c r="A669" s="53" t="str">
        <f>IF(E669="visualizzare","X","")</f>
        <v/>
      </c>
      <c r="B669" s="54"/>
      <c r="C669" s="55" t="s">
        <v>1182</v>
      </c>
      <c r="D669" s="58"/>
      <c r="E669" s="71"/>
      <c r="F669" s="5" t="s">
        <v>2020</v>
      </c>
      <c r="G669" s="5" t="s">
        <v>2020</v>
      </c>
      <c r="H669" s="5" t="s">
        <v>2020</v>
      </c>
      <c r="I669" s="1"/>
      <c r="J669" s="145" t="str">
        <f t="shared" si="43"/>
        <v/>
      </c>
    </row>
    <row r="670" spans="1:10" ht="52.5" customHeight="1" x14ac:dyDescent="0.25">
      <c r="A670" s="157" t="str">
        <f>IF(E670="con difetti","X",
IF(E670="non applic.","na",
IF(E670="prog. ITR","I",
IF(E670="nota","no",
IF(OR(E670="senza difetti",E670="verificare"),"","")))))</f>
        <v/>
      </c>
      <c r="B670" s="162">
        <v>3308.04</v>
      </c>
      <c r="C670" s="163" t="s">
        <v>1318</v>
      </c>
      <c r="D670" s="164" t="s">
        <v>0</v>
      </c>
      <c r="E670" s="161"/>
      <c r="F670" s="5" t="s">
        <v>2020</v>
      </c>
      <c r="G670" s="5" t="s">
        <v>2020</v>
      </c>
      <c r="H670" s="5" t="s">
        <v>2020</v>
      </c>
      <c r="I670" s="1"/>
      <c r="J670" s="145" t="str">
        <f t="shared" si="43"/>
        <v/>
      </c>
    </row>
    <row r="671" spans="1:10" ht="45.75" thickBot="1" x14ac:dyDescent="0.3">
      <c r="A671" s="53" t="str">
        <f>IF(E671="visualizzare","X","")</f>
        <v/>
      </c>
      <c r="B671" s="57"/>
      <c r="C671" s="59" t="s">
        <v>1319</v>
      </c>
      <c r="D671" s="60"/>
      <c r="E671" s="71"/>
      <c r="F671" s="5" t="s">
        <v>2020</v>
      </c>
      <c r="G671" s="5" t="s">
        <v>2020</v>
      </c>
      <c r="H671" s="5" t="s">
        <v>2020</v>
      </c>
      <c r="I671" s="1"/>
      <c r="J671" s="145" t="str">
        <f t="shared" si="43"/>
        <v/>
      </c>
    </row>
    <row r="672" spans="1:10" ht="15.75" thickBot="1" x14ac:dyDescent="0.3">
      <c r="A672" s="27" t="str">
        <f>IF(OR(A673="X",J672="non applic."),"X","")</f>
        <v/>
      </c>
      <c r="B672" s="39">
        <v>3400</v>
      </c>
      <c r="C672" s="18" t="s">
        <v>1320</v>
      </c>
      <c r="D672" s="22"/>
      <c r="E672" s="41"/>
      <c r="F672" s="5" t="s">
        <v>2020</v>
      </c>
      <c r="G672" s="5" t="s">
        <v>2020</v>
      </c>
      <c r="H672" s="5" t="s">
        <v>2020</v>
      </c>
      <c r="I672" s="1"/>
      <c r="J672" s="145" t="str">
        <f>IF(OR($E$439="non applic.",$E$672="non applic.")=TRUE,"entfällt","")</f>
        <v/>
      </c>
    </row>
    <row r="673" spans="1:10" ht="15.75" thickBot="1" x14ac:dyDescent="0.3">
      <c r="A673" s="14" t="str">
        <f>IF(OR(COUNTIF(A674:A690,"X")&gt;0,J673="non applic."),"X","")</f>
        <v/>
      </c>
      <c r="B673" s="40">
        <v>3401</v>
      </c>
      <c r="C673" s="19" t="s">
        <v>1321</v>
      </c>
      <c r="D673" s="20"/>
      <c r="E673" s="42"/>
      <c r="F673" s="5" t="s">
        <v>2020</v>
      </c>
      <c r="G673" s="5" t="s">
        <v>2020</v>
      </c>
      <c r="H673" s="5" t="s">
        <v>2020</v>
      </c>
      <c r="I673" s="1"/>
      <c r="J673" s="145" t="str">
        <f t="shared" ref="J673:J690" si="44">IF(OR($E$439="non applic.",$E$672="non applic.",$E$673="non applic.")=TRUE,"entfällt","")</f>
        <v/>
      </c>
    </row>
    <row r="674" spans="1:10" ht="72.95" customHeight="1" x14ac:dyDescent="0.25">
      <c r="A674" s="88" t="str">
        <f>IF(E674="visualizzare","X","")</f>
        <v/>
      </c>
      <c r="B674" s="61"/>
      <c r="C674" s="62" t="s">
        <v>1322</v>
      </c>
      <c r="D674" s="63"/>
      <c r="E674" s="71"/>
      <c r="F674" s="5" t="s">
        <v>2020</v>
      </c>
      <c r="G674" s="5" t="s">
        <v>2020</v>
      </c>
      <c r="H674" s="5" t="s">
        <v>2020</v>
      </c>
      <c r="I674" s="1"/>
      <c r="J674" s="145" t="str">
        <f t="shared" si="44"/>
        <v/>
      </c>
    </row>
    <row r="675" spans="1:10" ht="57" customHeight="1" x14ac:dyDescent="0.25">
      <c r="A675" s="157" t="str">
        <f>IF(E675="con difetti","X",
IF(E675="non applic.","na",
IF(E675="prog. ITR","I",
IF(E675="nota","no",
IF(OR(E675="senza difetti",E675="verificare"),"","")))))</f>
        <v/>
      </c>
      <c r="B675" s="162">
        <v>3401.01</v>
      </c>
      <c r="C675" s="163" t="s">
        <v>1323</v>
      </c>
      <c r="D675" s="164" t="s">
        <v>2021</v>
      </c>
      <c r="E675" s="161"/>
      <c r="F675" s="5" t="s">
        <v>2020</v>
      </c>
      <c r="G675" s="5" t="s">
        <v>2020</v>
      </c>
      <c r="H675" s="5" t="s">
        <v>2020</v>
      </c>
      <c r="I675" s="1"/>
      <c r="J675" s="145" t="str">
        <f t="shared" si="44"/>
        <v/>
      </c>
    </row>
    <row r="676" spans="1:10" ht="44.1" customHeight="1" x14ac:dyDescent="0.25">
      <c r="A676" s="53" t="str">
        <f>IF(E676="visualizzare","X","")</f>
        <v/>
      </c>
      <c r="B676" s="54"/>
      <c r="C676" s="55" t="s">
        <v>1324</v>
      </c>
      <c r="D676" s="58"/>
      <c r="E676" s="71"/>
      <c r="F676" s="5" t="s">
        <v>2020</v>
      </c>
      <c r="G676" s="5" t="s">
        <v>2020</v>
      </c>
      <c r="H676" s="5" t="s">
        <v>2020</v>
      </c>
      <c r="I676" s="1"/>
      <c r="J676" s="145" t="str">
        <f t="shared" si="44"/>
        <v/>
      </c>
    </row>
    <row r="677" spans="1:10" ht="57" customHeight="1" x14ac:dyDescent="0.25">
      <c r="A677" s="157" t="str">
        <f>IF(E677="con difetti","X",
IF(E677="non applic.","na",
IF(E677="prog. ITR","I",
IF(E677="nota","no",
IF(OR(E677="senza difetti",E677="verificare"),"","")))))</f>
        <v/>
      </c>
      <c r="B677" s="162">
        <v>3401.02</v>
      </c>
      <c r="C677" s="163" t="s">
        <v>1325</v>
      </c>
      <c r="D677" s="164" t="s">
        <v>2021</v>
      </c>
      <c r="E677" s="161"/>
      <c r="F677" s="5" t="s">
        <v>2020</v>
      </c>
      <c r="G677" s="5" t="s">
        <v>2020</v>
      </c>
      <c r="H677" s="5" t="s">
        <v>2020</v>
      </c>
      <c r="I677" s="1"/>
      <c r="J677" s="145" t="str">
        <f t="shared" si="44"/>
        <v/>
      </c>
    </row>
    <row r="678" spans="1:10" ht="44.1" customHeight="1" x14ac:dyDescent="0.25">
      <c r="A678" s="53" t="str">
        <f>IF(E678="visualizzare","X","")</f>
        <v/>
      </c>
      <c r="B678" s="54"/>
      <c r="C678" s="55" t="s">
        <v>1326</v>
      </c>
      <c r="D678" s="58"/>
      <c r="E678" s="71"/>
      <c r="F678" s="5" t="s">
        <v>2020</v>
      </c>
      <c r="G678" s="5" t="s">
        <v>2020</v>
      </c>
      <c r="H678" s="5" t="s">
        <v>2020</v>
      </c>
      <c r="I678" s="1"/>
      <c r="J678" s="145" t="str">
        <f t="shared" si="44"/>
        <v/>
      </c>
    </row>
    <row r="679" spans="1:10" ht="57" customHeight="1" x14ac:dyDescent="0.25">
      <c r="A679" s="157" t="str">
        <f>IF(E679="con difetti","X",
IF(E679="non applic.","na",
IF(E679="prog. ITR","I",
IF(E679="nota","no",
IF(OR(E679="senza difetti",E679="verificare"),"","")))))</f>
        <v/>
      </c>
      <c r="B679" s="162">
        <v>3401.03</v>
      </c>
      <c r="C679" s="163" t="s">
        <v>1327</v>
      </c>
      <c r="D679" s="164" t="s">
        <v>2021</v>
      </c>
      <c r="E679" s="161"/>
      <c r="F679" s="5" t="s">
        <v>2020</v>
      </c>
      <c r="G679" s="5" t="s">
        <v>2020</v>
      </c>
      <c r="H679" s="5" t="s">
        <v>2020</v>
      </c>
      <c r="I679" s="1"/>
      <c r="J679" s="145" t="str">
        <f t="shared" si="44"/>
        <v/>
      </c>
    </row>
    <row r="680" spans="1:10" ht="60" x14ac:dyDescent="0.25">
      <c r="A680" s="53" t="str">
        <f>IF(E680="visualizzare","X","")</f>
        <v/>
      </c>
      <c r="B680" s="54"/>
      <c r="C680" s="55" t="s">
        <v>1328</v>
      </c>
      <c r="D680" s="58"/>
      <c r="E680" s="71"/>
      <c r="F680" s="5" t="s">
        <v>2020</v>
      </c>
      <c r="G680" s="5" t="s">
        <v>2020</v>
      </c>
      <c r="H680" s="5" t="s">
        <v>2020</v>
      </c>
      <c r="I680" s="1"/>
      <c r="J680" s="145" t="str">
        <f t="shared" si="44"/>
        <v/>
      </c>
    </row>
    <row r="681" spans="1:10" ht="29.45" customHeight="1" x14ac:dyDescent="0.25">
      <c r="A681" s="53" t="str">
        <f>IF(E681="visualizzare","X","")</f>
        <v/>
      </c>
      <c r="B681" s="54"/>
      <c r="C681" s="55" t="s">
        <v>1329</v>
      </c>
      <c r="D681" s="58"/>
      <c r="E681" s="71"/>
      <c r="F681" s="5" t="s">
        <v>2020</v>
      </c>
      <c r="G681" s="5" t="s">
        <v>2020</v>
      </c>
      <c r="H681" s="5" t="s">
        <v>2020</v>
      </c>
      <c r="I681" s="1"/>
      <c r="J681" s="145" t="str">
        <f t="shared" si="44"/>
        <v/>
      </c>
    </row>
    <row r="682" spans="1:10" ht="44.1" customHeight="1" x14ac:dyDescent="0.25">
      <c r="A682" s="53" t="str">
        <f>IF(E682="visualizzare","X","")</f>
        <v/>
      </c>
      <c r="B682" s="54"/>
      <c r="C682" s="55" t="s">
        <v>1330</v>
      </c>
      <c r="D682" s="58"/>
      <c r="E682" s="71"/>
      <c r="F682" s="5" t="s">
        <v>2020</v>
      </c>
      <c r="G682" s="5" t="s">
        <v>2020</v>
      </c>
      <c r="H682" s="5" t="s">
        <v>2020</v>
      </c>
      <c r="I682" s="1"/>
      <c r="J682" s="145" t="str">
        <f t="shared" si="44"/>
        <v/>
      </c>
    </row>
    <row r="683" spans="1:10" ht="57" customHeight="1" x14ac:dyDescent="0.25">
      <c r="A683" s="157" t="str">
        <f>IF(E683="con difetti","X",
IF(E683="non applic.","na",
IF(E683="prog. ITR","I",
IF(E683="nota","no",
IF(OR(E683="senza difetti",E683="verificare"),"","")))))</f>
        <v/>
      </c>
      <c r="B683" s="162">
        <v>3401.04</v>
      </c>
      <c r="C683" s="163" t="s">
        <v>1331</v>
      </c>
      <c r="D683" s="164" t="s">
        <v>2021</v>
      </c>
      <c r="E683" s="161"/>
      <c r="F683" s="5" t="s">
        <v>2020</v>
      </c>
      <c r="G683" s="5" t="s">
        <v>2020</v>
      </c>
      <c r="H683" s="5" t="s">
        <v>2020</v>
      </c>
      <c r="I683" s="1"/>
      <c r="J683" s="145" t="str">
        <f t="shared" si="44"/>
        <v/>
      </c>
    </row>
    <row r="684" spans="1:10" ht="29.45" customHeight="1" x14ac:dyDescent="0.25">
      <c r="A684" s="53" t="str">
        <f>IF(E684="visualizzare","X","")</f>
        <v/>
      </c>
      <c r="B684" s="54"/>
      <c r="C684" s="55" t="s">
        <v>1332</v>
      </c>
      <c r="D684" s="58"/>
      <c r="E684" s="71"/>
      <c r="F684" s="5" t="s">
        <v>2020</v>
      </c>
      <c r="G684" s="5" t="s">
        <v>2020</v>
      </c>
      <c r="H684" s="5" t="s">
        <v>2020</v>
      </c>
      <c r="I684" s="1"/>
      <c r="J684" s="145" t="str">
        <f t="shared" si="44"/>
        <v/>
      </c>
    </row>
    <row r="685" spans="1:10" ht="57" customHeight="1" x14ac:dyDescent="0.25">
      <c r="A685" s="157" t="str">
        <f>IF(E685="con difetti","X",
IF(E685="non applic.","na",
IF(E685="prog. ITR","I",
IF(E685="nota","no",
IF(OR(E685="senza difetti",E685="verificare"),"","")))))</f>
        <v/>
      </c>
      <c r="B685" s="162">
        <v>3401.05</v>
      </c>
      <c r="C685" s="163" t="s">
        <v>1333</v>
      </c>
      <c r="D685" s="164" t="s">
        <v>2021</v>
      </c>
      <c r="E685" s="161"/>
      <c r="F685" s="5" t="s">
        <v>2020</v>
      </c>
      <c r="G685" s="5" t="s">
        <v>2020</v>
      </c>
      <c r="H685" s="5" t="s">
        <v>2020</v>
      </c>
      <c r="I685" s="1"/>
      <c r="J685" s="145" t="str">
        <f t="shared" si="44"/>
        <v/>
      </c>
    </row>
    <row r="686" spans="1:10" ht="72.95" customHeight="1" x14ac:dyDescent="0.25">
      <c r="A686" s="53" t="str">
        <f>IF(E686="visualizzare","X","")</f>
        <v/>
      </c>
      <c r="B686" s="54"/>
      <c r="C686" s="55" t="s">
        <v>1334</v>
      </c>
      <c r="D686" s="58"/>
      <c r="E686" s="71"/>
      <c r="F686" s="5" t="s">
        <v>2020</v>
      </c>
      <c r="G686" s="5" t="s">
        <v>2020</v>
      </c>
      <c r="H686" s="5" t="s">
        <v>2020</v>
      </c>
      <c r="I686" s="1"/>
      <c r="J686" s="145" t="str">
        <f t="shared" si="44"/>
        <v/>
      </c>
    </row>
    <row r="687" spans="1:10" ht="30" x14ac:dyDescent="0.25">
      <c r="A687" s="53" t="str">
        <f>IF(E687="visualizzare","X","")</f>
        <v/>
      </c>
      <c r="B687" s="54"/>
      <c r="C687" s="55" t="s">
        <v>1335</v>
      </c>
      <c r="D687" s="58"/>
      <c r="E687" s="71"/>
      <c r="F687" s="5" t="s">
        <v>2020</v>
      </c>
      <c r="G687" s="5" t="s">
        <v>2020</v>
      </c>
      <c r="H687" s="5" t="s">
        <v>2020</v>
      </c>
      <c r="I687" s="1"/>
      <c r="J687" s="145" t="str">
        <f t="shared" si="44"/>
        <v/>
      </c>
    </row>
    <row r="688" spans="1:10" ht="60" x14ac:dyDescent="0.25">
      <c r="A688" s="53" t="str">
        <f>IF(E688="visualizzare","X","")</f>
        <v/>
      </c>
      <c r="B688" s="54"/>
      <c r="C688" s="55" t="s">
        <v>1336</v>
      </c>
      <c r="D688" s="58"/>
      <c r="E688" s="71"/>
      <c r="F688" s="5" t="s">
        <v>2020</v>
      </c>
      <c r="G688" s="5" t="s">
        <v>2020</v>
      </c>
      <c r="H688" s="5" t="s">
        <v>2020</v>
      </c>
      <c r="I688" s="1"/>
      <c r="J688" s="145" t="str">
        <f t="shared" si="44"/>
        <v/>
      </c>
    </row>
    <row r="689" spans="1:10" ht="52.5" customHeight="1" x14ac:dyDescent="0.25">
      <c r="A689" s="157" t="str">
        <f>IF(E689="con difetti","X",
IF(E689="non applic.","na",
IF(E689="prog. ITR","I",
IF(E689="nota","no",
IF(OR(E689="senza difetti",E689="verificare"),"","")))))</f>
        <v/>
      </c>
      <c r="B689" s="162">
        <v>3401.06</v>
      </c>
      <c r="C689" s="163" t="s">
        <v>1337</v>
      </c>
      <c r="D689" s="164" t="s">
        <v>0</v>
      </c>
      <c r="E689" s="161"/>
      <c r="F689" s="5" t="s">
        <v>2020</v>
      </c>
      <c r="G689" s="5" t="s">
        <v>2020</v>
      </c>
      <c r="H689" s="5" t="s">
        <v>2020</v>
      </c>
      <c r="I689" s="1"/>
      <c r="J689" s="145" t="str">
        <f t="shared" si="44"/>
        <v/>
      </c>
    </row>
    <row r="690" spans="1:10" ht="135.75" thickBot="1" x14ac:dyDescent="0.3">
      <c r="A690" s="68" t="str">
        <f>IF(E690="visualizzare","X","")</f>
        <v/>
      </c>
      <c r="B690" s="57"/>
      <c r="C690" s="59" t="s">
        <v>1338</v>
      </c>
      <c r="D690" s="60"/>
      <c r="E690" s="72"/>
      <c r="F690" s="5" t="s">
        <v>2020</v>
      </c>
      <c r="G690" s="5" t="s">
        <v>2020</v>
      </c>
      <c r="H690" s="5" t="s">
        <v>2020</v>
      </c>
      <c r="I690" s="1"/>
      <c r="J690" s="145" t="str">
        <f t="shared" si="44"/>
        <v/>
      </c>
    </row>
    <row r="691" spans="1:10" ht="15" customHeight="1" thickBot="1" x14ac:dyDescent="0.3">
      <c r="A691" s="28" t="str">
        <f>IF(OR(A692="X",A693="X",A694="X",J691="non applic."),"X","")</f>
        <v/>
      </c>
      <c r="B691" s="37">
        <v>3500</v>
      </c>
      <c r="C691" s="29" t="s">
        <v>2182</v>
      </c>
      <c r="D691" s="30"/>
      <c r="E691" s="47"/>
      <c r="F691" s="5" t="s">
        <v>2020</v>
      </c>
      <c r="G691" s="5" t="s">
        <v>2020</v>
      </c>
      <c r="H691" s="5" t="s">
        <v>2020</v>
      </c>
      <c r="I691" s="5" t="s">
        <v>2020</v>
      </c>
      <c r="J691" s="145" t="str">
        <f>IF(OR($E$439="non applic.",$E$691="non applic.")=TRUE,"entfällt","")</f>
        <v/>
      </c>
    </row>
    <row r="692" spans="1:10" ht="36.950000000000003" customHeight="1" x14ac:dyDescent="0.25">
      <c r="A692" s="157" t="str">
        <f>IF(E692="con difetti","X",
IF(E692="non applic.","na",
IF(E692="prog. ITR","I",
IF(E692="nota","no",
IF(OR(E692="senza difetti",E692="verificare"),"","")))))</f>
        <v/>
      </c>
      <c r="B692" s="158">
        <v>3501</v>
      </c>
      <c r="C692" s="169" t="s">
        <v>2017</v>
      </c>
      <c r="D692" s="160"/>
      <c r="E692" s="161"/>
      <c r="F692" s="5" t="s">
        <v>2020</v>
      </c>
      <c r="G692" s="5" t="s">
        <v>2020</v>
      </c>
      <c r="H692" s="5" t="s">
        <v>2020</v>
      </c>
      <c r="I692" s="5" t="s">
        <v>2020</v>
      </c>
      <c r="J692" s="145" t="str">
        <f>IF(OR($E$439="non applic.",$E$691="non applic.")=TRUE,"entfällt","")</f>
        <v/>
      </c>
    </row>
    <row r="693" spans="1:10" ht="36.950000000000003" customHeight="1" x14ac:dyDescent="0.25">
      <c r="A693" s="157" t="str">
        <f>IF(E693="con difetti","X",
IF(E693="non applic.","na",
IF(E693="prog. ITR","I",
IF(E693="nota","no",
IF(OR(E693="senza difetti",E693="verificare"),"","")))))</f>
        <v/>
      </c>
      <c r="B693" s="162">
        <v>3502</v>
      </c>
      <c r="C693" s="170" t="s">
        <v>2018</v>
      </c>
      <c r="D693" s="164"/>
      <c r="E693" s="161"/>
      <c r="F693" s="5" t="s">
        <v>2020</v>
      </c>
      <c r="G693" s="5" t="s">
        <v>2020</v>
      </c>
      <c r="H693" s="5" t="s">
        <v>2020</v>
      </c>
      <c r="I693" s="5" t="s">
        <v>2020</v>
      </c>
      <c r="J693" s="145" t="str">
        <f>IF(OR($E$439="non applic.",$E$691="non applic.")=TRUE,"entfällt","")</f>
        <v/>
      </c>
    </row>
    <row r="694" spans="1:10" ht="36.950000000000003" customHeight="1" thickBot="1" x14ac:dyDescent="0.3">
      <c r="A694" s="157" t="str">
        <f>IF(E694="con difetti","X",
IF(E694="non applic.","na",
IF(E694="prog. ITR","I",
IF(E694="nota","no",
IF(OR(E694="senza difetti",E694="verificare"),"","")))))</f>
        <v/>
      </c>
      <c r="B694" s="171">
        <v>3503</v>
      </c>
      <c r="C694" s="172" t="s">
        <v>2018</v>
      </c>
      <c r="D694" s="173"/>
      <c r="E694" s="174"/>
      <c r="F694" s="5" t="s">
        <v>2020</v>
      </c>
      <c r="G694" s="5" t="s">
        <v>2020</v>
      </c>
      <c r="H694" s="5" t="s">
        <v>2020</v>
      </c>
      <c r="I694" s="5" t="s">
        <v>2020</v>
      </c>
      <c r="J694" s="145" t="str">
        <f>IF(OR($E$439="non applic.",$E$691="non applic.")=TRUE,"entfällt","")</f>
        <v/>
      </c>
    </row>
    <row r="695" spans="1:10" ht="19.5" thickBot="1" x14ac:dyDescent="0.3">
      <c r="A695" s="48" t="str">
        <f>IF(OR(A696="X",A713="X",A769="X",A806="X",J695="non applic."),"X","")</f>
        <v/>
      </c>
      <c r="B695" s="49">
        <v>4000</v>
      </c>
      <c r="C695" s="152" t="s">
        <v>1614</v>
      </c>
      <c r="D695" s="153"/>
      <c r="E695" s="154"/>
      <c r="F695" s="5" t="s">
        <v>2020</v>
      </c>
      <c r="G695" s="5" t="s">
        <v>2020</v>
      </c>
      <c r="H695" s="5" t="s">
        <v>2020</v>
      </c>
      <c r="I695" s="5" t="s">
        <v>2020</v>
      </c>
      <c r="J695" s="145" t="str">
        <f>IF(OR($E$695="non applic.")=TRUE,"entfällt","")</f>
        <v/>
      </c>
    </row>
    <row r="696" spans="1:10" ht="15.75" thickBot="1" x14ac:dyDescent="0.3">
      <c r="A696" s="27" t="str">
        <f>IF(OR(A697="X",A708="X",J696="non applic."),"X","")</f>
        <v/>
      </c>
      <c r="B696" s="39">
        <v>4100</v>
      </c>
      <c r="C696" s="18" t="s">
        <v>1101</v>
      </c>
      <c r="D696" s="22"/>
      <c r="E696" s="45"/>
      <c r="F696" s="5" t="s">
        <v>2020</v>
      </c>
      <c r="G696" s="5" t="s">
        <v>2020</v>
      </c>
      <c r="H696" s="5" t="s">
        <v>2020</v>
      </c>
      <c r="I696" s="5" t="s">
        <v>2020</v>
      </c>
      <c r="J696" s="145" t="str">
        <f>IF(OR($E$695="non applic.",$E$696="non applic.")=TRUE,"entfällt","")</f>
        <v/>
      </c>
    </row>
    <row r="697" spans="1:10" ht="30.75" thickBot="1" x14ac:dyDescent="0.3">
      <c r="A697" s="14" t="str">
        <f>IF(OR(COUNTIF(A698:A707,"X")&gt;0,J697="non applic."),"X","")</f>
        <v/>
      </c>
      <c r="B697" s="40">
        <v>4101</v>
      </c>
      <c r="C697" s="19" t="s">
        <v>1615</v>
      </c>
      <c r="D697" s="20"/>
      <c r="E697" s="42"/>
      <c r="F697" s="5" t="s">
        <v>2020</v>
      </c>
      <c r="G697" s="5" t="s">
        <v>2020</v>
      </c>
      <c r="H697" s="5" t="s">
        <v>2020</v>
      </c>
      <c r="I697" s="5" t="s">
        <v>2020</v>
      </c>
      <c r="J697" s="145" t="str">
        <f t="shared" ref="J697:J707" si="45">IF(OR($E$695="non applic.",$E$696="non applic.",$E$697="non applic.")=TRUE,"entfällt","")</f>
        <v/>
      </c>
    </row>
    <row r="698" spans="1:10" ht="52.5" customHeight="1" x14ac:dyDescent="0.25">
      <c r="A698" s="157" t="str">
        <f>IF(E698="con difetti","X",
IF(E698="non applic.","na",
IF(E698="prog. ITR","I",
IF(E698="nota","no",
IF(OR(E698="senza difetti",E698="verificare"),"","")))))</f>
        <v/>
      </c>
      <c r="B698" s="158">
        <v>4101.01</v>
      </c>
      <c r="C698" s="159" t="s">
        <v>1616</v>
      </c>
      <c r="D698" s="160" t="s">
        <v>0</v>
      </c>
      <c r="E698" s="161"/>
      <c r="F698" s="5" t="s">
        <v>2020</v>
      </c>
      <c r="G698" s="5" t="s">
        <v>2020</v>
      </c>
      <c r="H698" s="5" t="s">
        <v>2020</v>
      </c>
      <c r="I698" s="5" t="s">
        <v>2020</v>
      </c>
      <c r="J698" s="145" t="str">
        <f t="shared" si="45"/>
        <v/>
      </c>
    </row>
    <row r="699" spans="1:10" ht="30" x14ac:dyDescent="0.25">
      <c r="A699" s="53" t="str">
        <f>IF(E699="visualizzare","X","")</f>
        <v/>
      </c>
      <c r="B699" s="54"/>
      <c r="C699" s="55" t="s">
        <v>1617</v>
      </c>
      <c r="D699" s="58"/>
      <c r="E699" s="71"/>
      <c r="F699" s="5" t="s">
        <v>2020</v>
      </c>
      <c r="G699" s="5" t="s">
        <v>2020</v>
      </c>
      <c r="H699" s="5" t="s">
        <v>2020</v>
      </c>
      <c r="I699" s="5" t="s">
        <v>2020</v>
      </c>
      <c r="J699" s="145" t="str">
        <f t="shared" si="45"/>
        <v/>
      </c>
    </row>
    <row r="700" spans="1:10" ht="52.5" customHeight="1" x14ac:dyDescent="0.25">
      <c r="A700" s="157" t="str">
        <f>IF(E700="con difetti","X",
IF(E700="non applic.","na",
IF(E700="prog. ITR","I",
IF(E700="nota","no",
IF(OR(E700="senza difetti",E700="verificare"),"","")))))</f>
        <v/>
      </c>
      <c r="B700" s="162">
        <v>4101.0200000000004</v>
      </c>
      <c r="C700" s="163" t="s">
        <v>1618</v>
      </c>
      <c r="D700" s="164" t="s">
        <v>0</v>
      </c>
      <c r="E700" s="161"/>
      <c r="F700" s="5" t="s">
        <v>2020</v>
      </c>
      <c r="G700" s="5" t="s">
        <v>2020</v>
      </c>
      <c r="H700" s="5" t="s">
        <v>2020</v>
      </c>
      <c r="I700" s="5" t="s">
        <v>2020</v>
      </c>
      <c r="J700" s="145" t="str">
        <f t="shared" si="45"/>
        <v/>
      </c>
    </row>
    <row r="701" spans="1:10" ht="29.45" customHeight="1" x14ac:dyDescent="0.25">
      <c r="A701" s="53" t="str">
        <f>IF(E701="visualizzare","X","")</f>
        <v/>
      </c>
      <c r="B701" s="54"/>
      <c r="C701" s="55" t="s">
        <v>1619</v>
      </c>
      <c r="D701" s="58"/>
      <c r="E701" s="71"/>
      <c r="F701" s="5" t="s">
        <v>2020</v>
      </c>
      <c r="G701" s="5" t="s">
        <v>2020</v>
      </c>
      <c r="H701" s="5" t="s">
        <v>2020</v>
      </c>
      <c r="I701" s="5" t="s">
        <v>2020</v>
      </c>
      <c r="J701" s="145" t="str">
        <f t="shared" si="45"/>
        <v/>
      </c>
    </row>
    <row r="702" spans="1:10" ht="52.5" customHeight="1" x14ac:dyDescent="0.25">
      <c r="A702" s="157" t="str">
        <f>IF(E702="con difetti","X",
IF(E702="non applic.","na",
IF(E702="prog. ITR","I",
IF(E702="nota","no",
IF(OR(E702="senza difetti",E702="verificare"),"","")))))</f>
        <v/>
      </c>
      <c r="B702" s="162">
        <v>4101.03</v>
      </c>
      <c r="C702" s="163" t="s">
        <v>1620</v>
      </c>
      <c r="D702" s="164" t="s">
        <v>0</v>
      </c>
      <c r="E702" s="161"/>
      <c r="F702" s="5" t="s">
        <v>2020</v>
      </c>
      <c r="G702" s="5" t="s">
        <v>2020</v>
      </c>
      <c r="H702" s="5" t="s">
        <v>2020</v>
      </c>
      <c r="I702" s="5" t="s">
        <v>2020</v>
      </c>
      <c r="J702" s="145" t="str">
        <f t="shared" si="45"/>
        <v/>
      </c>
    </row>
    <row r="703" spans="1:10" ht="15" customHeight="1" x14ac:dyDescent="0.25">
      <c r="A703" s="53" t="str">
        <f>IF(E703="visualizzare","X","")</f>
        <v/>
      </c>
      <c r="B703" s="54"/>
      <c r="C703" s="81" t="s">
        <v>1621</v>
      </c>
      <c r="D703" s="58"/>
      <c r="E703" s="71"/>
      <c r="F703" s="5" t="s">
        <v>2020</v>
      </c>
      <c r="G703" s="5" t="s">
        <v>2020</v>
      </c>
      <c r="H703" s="5" t="s">
        <v>2020</v>
      </c>
      <c r="I703" s="5" t="s">
        <v>2020</v>
      </c>
      <c r="J703" s="145" t="str">
        <f t="shared" si="45"/>
        <v/>
      </c>
    </row>
    <row r="704" spans="1:10" ht="30" x14ac:dyDescent="0.25">
      <c r="A704" s="53" t="str">
        <f>IF(E704="visualizzare","X","")</f>
        <v/>
      </c>
      <c r="B704" s="54"/>
      <c r="C704" s="81" t="s">
        <v>1622</v>
      </c>
      <c r="D704" s="58"/>
      <c r="E704" s="71"/>
      <c r="F704" s="5" t="s">
        <v>2020</v>
      </c>
      <c r="G704" s="5" t="s">
        <v>2020</v>
      </c>
      <c r="H704" s="5" t="s">
        <v>2020</v>
      </c>
      <c r="I704" s="5" t="s">
        <v>2020</v>
      </c>
      <c r="J704" s="145" t="str">
        <f t="shared" si="45"/>
        <v/>
      </c>
    </row>
    <row r="705" spans="1:10" ht="15" customHeight="1" x14ac:dyDescent="0.25">
      <c r="A705" s="53" t="str">
        <f>IF(E705="visualizzare","X","")</f>
        <v/>
      </c>
      <c r="B705" s="54"/>
      <c r="C705" s="81" t="s">
        <v>1623</v>
      </c>
      <c r="D705" s="58"/>
      <c r="E705" s="71"/>
      <c r="F705" s="5" t="s">
        <v>2020</v>
      </c>
      <c r="G705" s="5" t="s">
        <v>2020</v>
      </c>
      <c r="H705" s="5" t="s">
        <v>2020</v>
      </c>
      <c r="I705" s="5" t="s">
        <v>2020</v>
      </c>
      <c r="J705" s="145" t="str">
        <f t="shared" si="45"/>
        <v/>
      </c>
    </row>
    <row r="706" spans="1:10" ht="15" customHeight="1" x14ac:dyDescent="0.25">
      <c r="A706" s="53" t="str">
        <f>IF(E706="visualizzare","X","")</f>
        <v/>
      </c>
      <c r="B706" s="54"/>
      <c r="C706" s="81" t="s">
        <v>1624</v>
      </c>
      <c r="D706" s="58"/>
      <c r="E706" s="71"/>
      <c r="F706" s="5" t="s">
        <v>2020</v>
      </c>
      <c r="G706" s="5" t="s">
        <v>2020</v>
      </c>
      <c r="H706" s="5" t="s">
        <v>2020</v>
      </c>
      <c r="I706" s="5" t="s">
        <v>2020</v>
      </c>
      <c r="J706" s="145" t="str">
        <f t="shared" si="45"/>
        <v/>
      </c>
    </row>
    <row r="707" spans="1:10" ht="29.45" customHeight="1" thickBot="1" x14ac:dyDescent="0.3">
      <c r="A707" s="53" t="str">
        <f>IF(E707="visualizzare","X","")</f>
        <v/>
      </c>
      <c r="B707" s="57"/>
      <c r="C707" s="67" t="s">
        <v>1625</v>
      </c>
      <c r="D707" s="60"/>
      <c r="E707" s="71"/>
      <c r="F707" s="5" t="s">
        <v>2020</v>
      </c>
      <c r="G707" s="5" t="s">
        <v>2020</v>
      </c>
      <c r="H707" s="5" t="s">
        <v>2020</v>
      </c>
      <c r="I707" s="5" t="s">
        <v>2020</v>
      </c>
      <c r="J707" s="145" t="str">
        <f t="shared" si="45"/>
        <v/>
      </c>
    </row>
    <row r="708" spans="1:10" ht="15.75" thickBot="1" x14ac:dyDescent="0.3">
      <c r="A708" s="14" t="str">
        <f>IF(OR(COUNTIF(A709:A712,"X")&gt;0,J708="non applic."),"X","")</f>
        <v/>
      </c>
      <c r="B708" s="40">
        <v>4102</v>
      </c>
      <c r="C708" s="19" t="s">
        <v>1626</v>
      </c>
      <c r="D708" s="20"/>
      <c r="E708" s="42"/>
      <c r="F708" s="5" t="s">
        <v>2020</v>
      </c>
      <c r="G708" s="5" t="s">
        <v>2020</v>
      </c>
      <c r="H708" s="5" t="s">
        <v>2020</v>
      </c>
      <c r="I708" s="5" t="s">
        <v>2020</v>
      </c>
      <c r="J708" s="145" t="str">
        <f>IF(OR($E$695="non applic.",$E$696="non applic.",$E$708="non applic.")=TRUE,"entfällt","")</f>
        <v/>
      </c>
    </row>
    <row r="709" spans="1:10" ht="52.5" customHeight="1" x14ac:dyDescent="0.25">
      <c r="A709" s="157" t="str">
        <f>IF(E709="con difetti","X",
IF(E709="non applic.","na",
IF(E709="prog. ITR","I",
IF(E709="nota","no",
IF(OR(E709="senza difetti",E709="verificare"),"","")))))</f>
        <v/>
      </c>
      <c r="B709" s="158">
        <v>4102.01</v>
      </c>
      <c r="C709" s="159" t="s">
        <v>1627</v>
      </c>
      <c r="D709" s="160" t="s">
        <v>0</v>
      </c>
      <c r="E709" s="161"/>
      <c r="F709" s="5" t="s">
        <v>2020</v>
      </c>
      <c r="G709" s="5" t="s">
        <v>2020</v>
      </c>
      <c r="H709" s="5" t="s">
        <v>2020</v>
      </c>
      <c r="I709" s="5" t="s">
        <v>2020</v>
      </c>
      <c r="J709" s="145" t="str">
        <f>IF(OR($E$695="non applic.",$E$696="non applic.",$E$708="non applic.")=TRUE,"entfällt","")</f>
        <v/>
      </c>
    </row>
    <row r="710" spans="1:10" ht="15" customHeight="1" x14ac:dyDescent="0.25">
      <c r="A710" s="53" t="str">
        <f>IF(E710="visualizzare","X","")</f>
        <v/>
      </c>
      <c r="B710" s="54"/>
      <c r="C710" s="55" t="s">
        <v>1117</v>
      </c>
      <c r="D710" s="58"/>
      <c r="E710" s="71"/>
      <c r="F710" s="5" t="s">
        <v>2020</v>
      </c>
      <c r="G710" s="5" t="s">
        <v>2020</v>
      </c>
      <c r="H710" s="5" t="s">
        <v>2020</v>
      </c>
      <c r="I710" s="5" t="s">
        <v>2020</v>
      </c>
      <c r="J710" s="145" t="str">
        <f>IF(OR($E$695="non applic.",$E$696="non applic.",$E$708="non applic.")=TRUE,"entfällt","")</f>
        <v/>
      </c>
    </row>
    <row r="711" spans="1:10" ht="52.5" customHeight="1" x14ac:dyDescent="0.25">
      <c r="A711" s="157" t="str">
        <f>IF(E711="con difetti","X",
IF(E711="non applic.","na",
IF(E711="prog. ITR","I",
IF(E711="nota","no",
IF(OR(E711="senza difetti",E711="verificare"),"","")))))</f>
        <v/>
      </c>
      <c r="B711" s="162">
        <v>4102.0200000000004</v>
      </c>
      <c r="C711" s="163" t="s">
        <v>1118</v>
      </c>
      <c r="D711" s="164" t="s">
        <v>0</v>
      </c>
      <c r="E711" s="161"/>
      <c r="F711" s="5" t="s">
        <v>2020</v>
      </c>
      <c r="G711" s="5" t="s">
        <v>2020</v>
      </c>
      <c r="H711" s="5" t="s">
        <v>2020</v>
      </c>
      <c r="I711" s="5" t="s">
        <v>2020</v>
      </c>
      <c r="J711" s="145" t="str">
        <f>IF(OR($E$695="non applic.",$E$696="non applic.",$E$708="non applic.")=TRUE,"entfällt","")</f>
        <v/>
      </c>
    </row>
    <row r="712" spans="1:10" ht="73.349999999999994" customHeight="1" thickBot="1" x14ac:dyDescent="0.3">
      <c r="A712" s="53" t="str">
        <f>IF(E712="visualizzare","X","")</f>
        <v/>
      </c>
      <c r="B712" s="57"/>
      <c r="C712" s="59" t="s">
        <v>1628</v>
      </c>
      <c r="D712" s="60"/>
      <c r="E712" s="71"/>
      <c r="F712" s="5" t="s">
        <v>2020</v>
      </c>
      <c r="G712" s="5" t="s">
        <v>2020</v>
      </c>
      <c r="H712" s="5" t="s">
        <v>2020</v>
      </c>
      <c r="I712" s="5" t="s">
        <v>2020</v>
      </c>
      <c r="J712" s="145" t="str">
        <f>IF(OR($E$695="non applic.",$E$696="non applic.",$E$708="non applic.")=TRUE,"entfällt","")</f>
        <v/>
      </c>
    </row>
    <row r="713" spans="1:10" ht="15.75" thickBot="1" x14ac:dyDescent="0.3">
      <c r="A713" s="27" t="str">
        <f>IF(OR(A714="X",A738="X",A747="X",A762="X",J713="non applic."),"X","")</f>
        <v/>
      </c>
      <c r="B713" s="39">
        <v>4200</v>
      </c>
      <c r="C713" s="18" t="s">
        <v>1629</v>
      </c>
      <c r="D713" s="22"/>
      <c r="E713" s="41"/>
      <c r="F713" s="5" t="s">
        <v>2020</v>
      </c>
      <c r="G713" s="5" t="s">
        <v>2020</v>
      </c>
      <c r="H713" s="5" t="s">
        <v>2020</v>
      </c>
      <c r="I713" s="5" t="s">
        <v>2020</v>
      </c>
      <c r="J713" s="145" t="str">
        <f>IF(OR($E$695="non applic.",$E$713="non applic.")=TRUE,"entfällt","")</f>
        <v/>
      </c>
    </row>
    <row r="714" spans="1:10" ht="15.75" thickBot="1" x14ac:dyDescent="0.3">
      <c r="A714" s="14" t="str">
        <f>IF(OR(COUNTIF(A715:A737,"X")&gt;0,J714="non applic."),"X","")</f>
        <v/>
      </c>
      <c r="B714" s="40">
        <v>4201</v>
      </c>
      <c r="C714" s="19" t="s">
        <v>1630</v>
      </c>
      <c r="D714" s="20"/>
      <c r="E714" s="42"/>
      <c r="F714" s="5" t="s">
        <v>2020</v>
      </c>
      <c r="G714" s="5" t="s">
        <v>2020</v>
      </c>
      <c r="H714" s="5" t="s">
        <v>2020</v>
      </c>
      <c r="I714" s="5" t="s">
        <v>2020</v>
      </c>
      <c r="J714" s="145" t="str">
        <f t="shared" ref="J714:J737" si="46">IF(OR($E$695="non applic.",$E$713="non applic.",$E$714="non applic.")=TRUE,"entfällt","")</f>
        <v/>
      </c>
    </row>
    <row r="715" spans="1:10" ht="57" customHeight="1" x14ac:dyDescent="0.25">
      <c r="A715" s="157" t="str">
        <f>IF(E715="con difetti","X",
IF(E715="non applic.","na",
IF(E715="prog. ITR","I",
IF(E715="nota","no",
IF(OR(E715="senza difetti",E715="verificare"),"","")))))</f>
        <v/>
      </c>
      <c r="B715" s="158">
        <v>4201.01</v>
      </c>
      <c r="C715" s="159" t="s">
        <v>1631</v>
      </c>
      <c r="D715" s="160" t="s">
        <v>2021</v>
      </c>
      <c r="E715" s="161"/>
      <c r="F715" s="5" t="s">
        <v>2020</v>
      </c>
      <c r="G715" s="5" t="s">
        <v>2020</v>
      </c>
      <c r="H715" s="5" t="s">
        <v>2020</v>
      </c>
      <c r="I715" s="5" t="s">
        <v>2020</v>
      </c>
      <c r="J715" s="145" t="str">
        <f t="shared" si="46"/>
        <v/>
      </c>
    </row>
    <row r="716" spans="1:10" ht="30" x14ac:dyDescent="0.25">
      <c r="A716" s="53" t="str">
        <f>IF(E716="visualizzare","X","")</f>
        <v/>
      </c>
      <c r="B716" s="54"/>
      <c r="C716" s="55" t="s">
        <v>1632</v>
      </c>
      <c r="D716" s="58"/>
      <c r="E716" s="71"/>
      <c r="F716" s="5" t="s">
        <v>2020</v>
      </c>
      <c r="G716" s="5" t="s">
        <v>2020</v>
      </c>
      <c r="H716" s="5" t="s">
        <v>2020</v>
      </c>
      <c r="I716" s="5" t="s">
        <v>2020</v>
      </c>
      <c r="J716" s="145" t="str">
        <f t="shared" si="46"/>
        <v/>
      </c>
    </row>
    <row r="717" spans="1:10" ht="57" customHeight="1" x14ac:dyDescent="0.25">
      <c r="A717" s="157" t="str">
        <f>IF(E717="con difetti","X",
IF(E717="non applic.","na",
IF(E717="prog. ITR","I",
IF(E717="nota","no",
IF(OR(E717="senza difetti",E717="verificare"),"","")))))</f>
        <v/>
      </c>
      <c r="B717" s="162">
        <v>4201.0200000000004</v>
      </c>
      <c r="C717" s="163" t="s">
        <v>1633</v>
      </c>
      <c r="D717" s="164" t="s">
        <v>2021</v>
      </c>
      <c r="E717" s="161"/>
      <c r="F717" s="5" t="s">
        <v>2020</v>
      </c>
      <c r="G717" s="5" t="s">
        <v>2020</v>
      </c>
      <c r="H717" s="5" t="s">
        <v>2020</v>
      </c>
      <c r="I717" s="5" t="s">
        <v>2020</v>
      </c>
      <c r="J717" s="145" t="str">
        <f t="shared" si="46"/>
        <v/>
      </c>
    </row>
    <row r="718" spans="1:10" ht="29.45" customHeight="1" x14ac:dyDescent="0.25">
      <c r="A718" s="53" t="str">
        <f>IF(E718="visualizzare","X","")</f>
        <v/>
      </c>
      <c r="B718" s="54"/>
      <c r="C718" s="55" t="s">
        <v>1634</v>
      </c>
      <c r="D718" s="58"/>
      <c r="E718" s="71"/>
      <c r="F718" s="5" t="s">
        <v>2020</v>
      </c>
      <c r="G718" s="5" t="s">
        <v>2020</v>
      </c>
      <c r="H718" s="5" t="s">
        <v>2020</v>
      </c>
      <c r="I718" s="5" t="s">
        <v>2020</v>
      </c>
      <c r="J718" s="145" t="str">
        <f t="shared" si="46"/>
        <v/>
      </c>
    </row>
    <row r="719" spans="1:10" ht="52.5" customHeight="1" x14ac:dyDescent="0.25">
      <c r="A719" s="157" t="str">
        <f>IF(E719="con difetti","X",
IF(E719="non applic.","na",
IF(E719="prog. ITR","I",
IF(E719="nota","no",
IF(OR(E719="senza difetti",E719="verificare"),"","")))))</f>
        <v/>
      </c>
      <c r="B719" s="162">
        <v>4201.03</v>
      </c>
      <c r="C719" s="163" t="s">
        <v>1635</v>
      </c>
      <c r="D719" s="164" t="s">
        <v>0</v>
      </c>
      <c r="E719" s="161"/>
      <c r="F719" s="5" t="s">
        <v>2020</v>
      </c>
      <c r="G719" s="5" t="s">
        <v>2020</v>
      </c>
      <c r="H719" s="5" t="s">
        <v>2020</v>
      </c>
      <c r="I719" s="5" t="s">
        <v>2020</v>
      </c>
      <c r="J719" s="145" t="str">
        <f t="shared" si="46"/>
        <v/>
      </c>
    </row>
    <row r="720" spans="1:10" ht="29.45" customHeight="1" x14ac:dyDescent="0.25">
      <c r="A720" s="53" t="str">
        <f>IF(E720="visualizzare","X","")</f>
        <v/>
      </c>
      <c r="B720" s="54"/>
      <c r="C720" s="55" t="s">
        <v>1636</v>
      </c>
      <c r="D720" s="58"/>
      <c r="E720" s="71"/>
      <c r="F720" s="5" t="s">
        <v>2020</v>
      </c>
      <c r="G720" s="5" t="s">
        <v>2020</v>
      </c>
      <c r="H720" s="5" t="s">
        <v>2020</v>
      </c>
      <c r="I720" s="5" t="s">
        <v>2020</v>
      </c>
      <c r="J720" s="145" t="str">
        <f t="shared" si="46"/>
        <v/>
      </c>
    </row>
    <row r="721" spans="1:10" ht="44.1" customHeight="1" x14ac:dyDescent="0.25">
      <c r="A721" s="53" t="str">
        <f>IF(E721="visualizzare","X","")</f>
        <v/>
      </c>
      <c r="B721" s="54"/>
      <c r="C721" s="55" t="s">
        <v>1637</v>
      </c>
      <c r="D721" s="58"/>
      <c r="E721" s="71"/>
      <c r="F721" s="5" t="s">
        <v>2020</v>
      </c>
      <c r="G721" s="5" t="s">
        <v>2020</v>
      </c>
      <c r="H721" s="5" t="s">
        <v>2020</v>
      </c>
      <c r="I721" s="5" t="s">
        <v>2020</v>
      </c>
      <c r="J721" s="145" t="str">
        <f t="shared" si="46"/>
        <v/>
      </c>
    </row>
    <row r="722" spans="1:10" ht="57" customHeight="1" x14ac:dyDescent="0.25">
      <c r="A722" s="157" t="str">
        <f>IF(E722="con difetti","X",
IF(E722="non applic.","na",
IF(E722="prog. ITR","I",
IF(E722="nota","no",
IF(OR(E722="senza difetti",E722="verificare"),"","")))))</f>
        <v/>
      </c>
      <c r="B722" s="162">
        <v>4201.04</v>
      </c>
      <c r="C722" s="163" t="s">
        <v>1638</v>
      </c>
      <c r="D722" s="164" t="s">
        <v>2021</v>
      </c>
      <c r="E722" s="161"/>
      <c r="F722" s="5" t="s">
        <v>2020</v>
      </c>
      <c r="G722" s="5" t="s">
        <v>2020</v>
      </c>
      <c r="H722" s="5" t="s">
        <v>2020</v>
      </c>
      <c r="I722" s="5" t="s">
        <v>2020</v>
      </c>
      <c r="J722" s="145" t="str">
        <f t="shared" si="46"/>
        <v/>
      </c>
    </row>
    <row r="723" spans="1:10" ht="29.45" customHeight="1" x14ac:dyDescent="0.25">
      <c r="A723" s="53" t="str">
        <f>IF(E723="visualizzare","X","")</f>
        <v/>
      </c>
      <c r="B723" s="54"/>
      <c r="C723" s="55" t="s">
        <v>1639</v>
      </c>
      <c r="D723" s="58"/>
      <c r="E723" s="71"/>
      <c r="F723" s="5" t="s">
        <v>2020</v>
      </c>
      <c r="G723" s="5" t="s">
        <v>2020</v>
      </c>
      <c r="H723" s="5" t="s">
        <v>2020</v>
      </c>
      <c r="I723" s="5" t="s">
        <v>2020</v>
      </c>
      <c r="J723" s="145" t="str">
        <f t="shared" si="46"/>
        <v/>
      </c>
    </row>
    <row r="724" spans="1:10" ht="30" x14ac:dyDescent="0.25">
      <c r="A724" s="53" t="str">
        <f>IF(E724="visualizzare","X","")</f>
        <v/>
      </c>
      <c r="B724" s="54"/>
      <c r="C724" s="55" t="s">
        <v>1349</v>
      </c>
      <c r="D724" s="58"/>
      <c r="E724" s="71"/>
      <c r="F724" s="5" t="s">
        <v>2020</v>
      </c>
      <c r="G724" s="5" t="s">
        <v>2020</v>
      </c>
      <c r="H724" s="5" t="s">
        <v>2020</v>
      </c>
      <c r="I724" s="5" t="s">
        <v>2020</v>
      </c>
      <c r="J724" s="145" t="str">
        <f t="shared" si="46"/>
        <v/>
      </c>
    </row>
    <row r="725" spans="1:10" ht="51.95" customHeight="1" x14ac:dyDescent="0.25">
      <c r="A725" s="157" t="str">
        <f>IF(E725="con difetti","X",
IF(E725="non applic.","na",
IF(E725="prog. ITR","I",
IF(E725="nota","no",
IF(OR(E725="senza difetti",E725="verificare"),"","")))))</f>
        <v/>
      </c>
      <c r="B725" s="162">
        <v>4201.05</v>
      </c>
      <c r="C725" s="163" t="s">
        <v>1640</v>
      </c>
      <c r="D725" s="164" t="s">
        <v>1</v>
      </c>
      <c r="E725" s="161"/>
      <c r="F725" s="5" t="s">
        <v>2020</v>
      </c>
      <c r="G725" s="5" t="s">
        <v>2020</v>
      </c>
      <c r="H725" s="5" t="s">
        <v>2020</v>
      </c>
      <c r="I725" s="5" t="s">
        <v>2020</v>
      </c>
      <c r="J725" s="145" t="str">
        <f t="shared" si="46"/>
        <v/>
      </c>
    </row>
    <row r="726" spans="1:10" ht="58.5" customHeight="1" x14ac:dyDescent="0.25">
      <c r="A726" s="53" t="str">
        <f>IF(E726="visualizzare","X","")</f>
        <v/>
      </c>
      <c r="B726" s="54"/>
      <c r="C726" s="55" t="s">
        <v>1641</v>
      </c>
      <c r="D726" s="58"/>
      <c r="E726" s="71"/>
      <c r="F726" s="5" t="s">
        <v>2020</v>
      </c>
      <c r="G726" s="5" t="s">
        <v>2020</v>
      </c>
      <c r="H726" s="5" t="s">
        <v>2020</v>
      </c>
      <c r="I726" s="5" t="s">
        <v>2020</v>
      </c>
      <c r="J726" s="145" t="str">
        <f t="shared" si="46"/>
        <v/>
      </c>
    </row>
    <row r="727" spans="1:10" ht="52.5" customHeight="1" x14ac:dyDescent="0.25">
      <c r="A727" s="157" t="str">
        <f>IF(E727="con difetti","X",
IF(E727="non applic.","na",
IF(E727="prog. ITR","I",
IF(E727="nota","no",
IF(OR(E727="senza difetti",E727="verificare"),"","")))))</f>
        <v/>
      </c>
      <c r="B727" s="162">
        <v>4201.0600000000004</v>
      </c>
      <c r="C727" s="163" t="s">
        <v>1642</v>
      </c>
      <c r="D727" s="164" t="s">
        <v>0</v>
      </c>
      <c r="E727" s="161"/>
      <c r="F727" s="5" t="s">
        <v>2020</v>
      </c>
      <c r="G727" s="5" t="s">
        <v>2020</v>
      </c>
      <c r="H727" s="5" t="s">
        <v>2020</v>
      </c>
      <c r="I727" s="5" t="s">
        <v>2020</v>
      </c>
      <c r="J727" s="145" t="str">
        <f t="shared" si="46"/>
        <v/>
      </c>
    </row>
    <row r="728" spans="1:10" ht="29.45" customHeight="1" x14ac:dyDescent="0.25">
      <c r="A728" s="53" t="str">
        <f>IF(E728="visualizzare","X","")</f>
        <v/>
      </c>
      <c r="B728" s="54"/>
      <c r="C728" s="55" t="s">
        <v>1643</v>
      </c>
      <c r="D728" s="58"/>
      <c r="E728" s="71"/>
      <c r="F728" s="5" t="s">
        <v>2020</v>
      </c>
      <c r="G728" s="5" t="s">
        <v>2020</v>
      </c>
      <c r="H728" s="5" t="s">
        <v>2020</v>
      </c>
      <c r="I728" s="5" t="s">
        <v>2020</v>
      </c>
      <c r="J728" s="145" t="str">
        <f t="shared" si="46"/>
        <v/>
      </c>
    </row>
    <row r="729" spans="1:10" ht="52.5" customHeight="1" x14ac:dyDescent="0.25">
      <c r="A729" s="157" t="str">
        <f>IF(E729="con difetti","X",
IF(E729="non applic.","na",
IF(E729="prog. ITR","I",
IF(E729="nota","no",
IF(OR(E729="senza difetti",E729="verificare"),"","")))))</f>
        <v/>
      </c>
      <c r="B729" s="162">
        <v>4201.07</v>
      </c>
      <c r="C729" s="163" t="s">
        <v>1644</v>
      </c>
      <c r="D729" s="164" t="s">
        <v>0</v>
      </c>
      <c r="E729" s="161"/>
      <c r="F729" s="5" t="s">
        <v>2020</v>
      </c>
      <c r="G729" s="5" t="s">
        <v>2020</v>
      </c>
      <c r="H729" s="5" t="s">
        <v>2020</v>
      </c>
      <c r="I729" s="5" t="s">
        <v>2020</v>
      </c>
      <c r="J729" s="145" t="str">
        <f t="shared" si="46"/>
        <v/>
      </c>
    </row>
    <row r="730" spans="1:10" ht="15" customHeight="1" x14ac:dyDescent="0.25">
      <c r="A730" s="53" t="str">
        <f>IF(E730="visualizzare","X","")</f>
        <v/>
      </c>
      <c r="B730" s="54"/>
      <c r="C730" s="55" t="s">
        <v>1645</v>
      </c>
      <c r="D730" s="58"/>
      <c r="E730" s="71"/>
      <c r="F730" s="5" t="s">
        <v>2020</v>
      </c>
      <c r="G730" s="5" t="s">
        <v>2020</v>
      </c>
      <c r="H730" s="5" t="s">
        <v>2020</v>
      </c>
      <c r="I730" s="5" t="s">
        <v>2020</v>
      </c>
      <c r="J730" s="145" t="str">
        <f t="shared" si="46"/>
        <v/>
      </c>
    </row>
    <row r="731" spans="1:10" ht="52.5" customHeight="1" x14ac:dyDescent="0.25">
      <c r="A731" s="157" t="str">
        <f>IF(E731="con difetti","X",
IF(E731="non applic.","na",
IF(E731="prog. ITR","I",
IF(E731="nota","no",
IF(OR(E731="senza difetti",E731="verificare"),"","")))))</f>
        <v/>
      </c>
      <c r="B731" s="162">
        <v>4201.08</v>
      </c>
      <c r="C731" s="163" t="s">
        <v>1646</v>
      </c>
      <c r="D731" s="164" t="s">
        <v>0</v>
      </c>
      <c r="E731" s="161"/>
      <c r="F731" s="5" t="s">
        <v>2020</v>
      </c>
      <c r="G731" s="5" t="s">
        <v>2020</v>
      </c>
      <c r="H731" s="5" t="s">
        <v>2020</v>
      </c>
      <c r="I731" s="5" t="s">
        <v>2020</v>
      </c>
      <c r="J731" s="145" t="str">
        <f t="shared" si="46"/>
        <v/>
      </c>
    </row>
    <row r="732" spans="1:10" ht="29.45" customHeight="1" x14ac:dyDescent="0.25">
      <c r="A732" s="53" t="str">
        <f>IF(E732="visualizzare","X","")</f>
        <v/>
      </c>
      <c r="B732" s="54"/>
      <c r="C732" s="55" t="s">
        <v>1647</v>
      </c>
      <c r="D732" s="58"/>
      <c r="E732" s="71"/>
      <c r="F732" s="5" t="s">
        <v>2020</v>
      </c>
      <c r="G732" s="5" t="s">
        <v>2020</v>
      </c>
      <c r="H732" s="5" t="s">
        <v>2020</v>
      </c>
      <c r="I732" s="5" t="s">
        <v>2020</v>
      </c>
      <c r="J732" s="145" t="str">
        <f t="shared" si="46"/>
        <v/>
      </c>
    </row>
    <row r="733" spans="1:10" ht="52.5" customHeight="1" x14ac:dyDescent="0.25">
      <c r="A733" s="157" t="str">
        <f>IF(E733="con difetti","X",
IF(E733="non applic.","na",
IF(E733="prog. ITR","I",
IF(E733="nota","no",
IF(OR(E733="senza difetti",E733="verificare"),"","")))))</f>
        <v/>
      </c>
      <c r="B733" s="162">
        <v>4201.09</v>
      </c>
      <c r="C733" s="163" t="s">
        <v>1648</v>
      </c>
      <c r="D733" s="164" t="s">
        <v>0</v>
      </c>
      <c r="E733" s="161"/>
      <c r="F733" s="5" t="s">
        <v>2020</v>
      </c>
      <c r="G733" s="5" t="s">
        <v>2020</v>
      </c>
      <c r="H733" s="5" t="s">
        <v>2020</v>
      </c>
      <c r="I733" s="5" t="s">
        <v>2020</v>
      </c>
      <c r="J733" s="145" t="str">
        <f t="shared" si="46"/>
        <v/>
      </c>
    </row>
    <row r="734" spans="1:10" x14ac:dyDescent="0.25">
      <c r="A734" s="53" t="str">
        <f>IF(E734="visualizzare","X","")</f>
        <v/>
      </c>
      <c r="B734" s="54"/>
      <c r="C734" s="55" t="s">
        <v>1649</v>
      </c>
      <c r="D734" s="58"/>
      <c r="E734" s="71"/>
      <c r="F734" s="5" t="s">
        <v>2020</v>
      </c>
      <c r="G734" s="5" t="s">
        <v>2020</v>
      </c>
      <c r="H734" s="5" t="s">
        <v>2020</v>
      </c>
      <c r="I734" s="5" t="s">
        <v>2020</v>
      </c>
      <c r="J734" s="145" t="str">
        <f t="shared" si="46"/>
        <v/>
      </c>
    </row>
    <row r="735" spans="1:10" ht="44.1" customHeight="1" x14ac:dyDescent="0.25">
      <c r="A735" s="53" t="str">
        <f>IF(E735="visualizzare","X","")</f>
        <v/>
      </c>
      <c r="B735" s="54"/>
      <c r="C735" s="55" t="s">
        <v>1637</v>
      </c>
      <c r="D735" s="58"/>
      <c r="E735" s="71"/>
      <c r="F735" s="5" t="s">
        <v>2020</v>
      </c>
      <c r="G735" s="5" t="s">
        <v>2020</v>
      </c>
      <c r="H735" s="5" t="s">
        <v>2020</v>
      </c>
      <c r="I735" s="5" t="s">
        <v>2020</v>
      </c>
      <c r="J735" s="145" t="str">
        <f t="shared" si="46"/>
        <v/>
      </c>
    </row>
    <row r="736" spans="1:10" ht="51.95" customHeight="1" x14ac:dyDescent="0.25">
      <c r="A736" s="157" t="str">
        <f>IF(E736="con difetti","X",
IF(E736="non applic.","na",
IF(E736="prog. ITR","I",
IF(E736="nota","no",
IF(OR(E736="senza difetti",E736="verificare"),"","")))))</f>
        <v/>
      </c>
      <c r="B736" s="162">
        <v>4201.1000000000004</v>
      </c>
      <c r="C736" s="163" t="s">
        <v>1650</v>
      </c>
      <c r="D736" s="164" t="s">
        <v>1</v>
      </c>
      <c r="E736" s="161"/>
      <c r="F736" s="5" t="s">
        <v>2020</v>
      </c>
      <c r="G736" s="5" t="s">
        <v>2020</v>
      </c>
      <c r="H736" s="1"/>
      <c r="I736" s="1"/>
      <c r="J736" s="145" t="str">
        <f t="shared" si="46"/>
        <v/>
      </c>
    </row>
    <row r="737" spans="1:10" ht="45.75" thickBot="1" x14ac:dyDescent="0.3">
      <c r="A737" s="53" t="str">
        <f>IF(E737="visualizzare","X","")</f>
        <v/>
      </c>
      <c r="B737" s="57"/>
      <c r="C737" s="59" t="s">
        <v>1651</v>
      </c>
      <c r="D737" s="60"/>
      <c r="E737" s="71"/>
      <c r="F737" s="5" t="s">
        <v>2020</v>
      </c>
      <c r="G737" s="5" t="s">
        <v>2020</v>
      </c>
      <c r="H737" s="1"/>
      <c r="I737" s="1"/>
      <c r="J737" s="145" t="str">
        <f t="shared" si="46"/>
        <v/>
      </c>
    </row>
    <row r="738" spans="1:10" ht="30.75" thickBot="1" x14ac:dyDescent="0.3">
      <c r="A738" s="14" t="str">
        <f>IF(OR(COUNTIF(A739:A746,"X")&gt;0,J738="non applic."),"X","")</f>
        <v/>
      </c>
      <c r="B738" s="40">
        <v>4202</v>
      </c>
      <c r="C738" s="19" t="s">
        <v>1652</v>
      </c>
      <c r="D738" s="20"/>
      <c r="E738" s="42"/>
      <c r="F738" s="5" t="s">
        <v>2020</v>
      </c>
      <c r="G738" s="5" t="s">
        <v>2020</v>
      </c>
      <c r="H738" s="5" t="s">
        <v>2020</v>
      </c>
      <c r="I738" s="5" t="s">
        <v>2020</v>
      </c>
      <c r="J738" s="145" t="str">
        <f t="shared" ref="J738:J746" si="47">IF(OR($E$695="non applic.",$E$713="non applic.",$E$738="non applic.")=TRUE,"entfällt","")</f>
        <v/>
      </c>
    </row>
    <row r="739" spans="1:10" ht="57" customHeight="1" x14ac:dyDescent="0.25">
      <c r="A739" s="157" t="str">
        <f>IF(E739="con difetti","X",
IF(E739="non applic.","na",
IF(E739="prog. ITR","I",
IF(E739="nota","no",
IF(OR(E739="senza difetti",E739="verificare"),"","")))))</f>
        <v/>
      </c>
      <c r="B739" s="158">
        <v>4202.01</v>
      </c>
      <c r="C739" s="159" t="s">
        <v>1653</v>
      </c>
      <c r="D739" s="160" t="s">
        <v>2021</v>
      </c>
      <c r="E739" s="161"/>
      <c r="F739" s="5" t="s">
        <v>2020</v>
      </c>
      <c r="G739" s="5" t="s">
        <v>2020</v>
      </c>
      <c r="H739" s="5" t="s">
        <v>2020</v>
      </c>
      <c r="I739" s="5" t="s">
        <v>2020</v>
      </c>
      <c r="J739" s="145" t="str">
        <f t="shared" si="47"/>
        <v/>
      </c>
    </row>
    <row r="740" spans="1:10" ht="15" customHeight="1" x14ac:dyDescent="0.25">
      <c r="A740" s="53" t="str">
        <f>IF(E740="visualizzare","X","")</f>
        <v/>
      </c>
      <c r="B740" s="54"/>
      <c r="C740" s="55" t="s">
        <v>1654</v>
      </c>
      <c r="D740" s="58"/>
      <c r="E740" s="71"/>
      <c r="F740" s="5" t="s">
        <v>2020</v>
      </c>
      <c r="G740" s="5" t="s">
        <v>2020</v>
      </c>
      <c r="H740" s="5" t="s">
        <v>2020</v>
      </c>
      <c r="I740" s="5" t="s">
        <v>2020</v>
      </c>
      <c r="J740" s="145" t="str">
        <f t="shared" si="47"/>
        <v/>
      </c>
    </row>
    <row r="741" spans="1:10" ht="52.5" customHeight="1" x14ac:dyDescent="0.25">
      <c r="A741" s="157" t="str">
        <f>IF(E741="con difetti","X",
IF(E741="non applic.","na",
IF(E741="prog. ITR","I",
IF(E741="nota","no",
IF(OR(E741="senza difetti",E741="verificare"),"","")))))</f>
        <v/>
      </c>
      <c r="B741" s="162">
        <v>4202.0200000000004</v>
      </c>
      <c r="C741" s="163" t="s">
        <v>1655</v>
      </c>
      <c r="D741" s="164" t="s">
        <v>0</v>
      </c>
      <c r="E741" s="161"/>
      <c r="F741" s="5" t="s">
        <v>2020</v>
      </c>
      <c r="G741" s="5" t="s">
        <v>2020</v>
      </c>
      <c r="H741" s="5" t="s">
        <v>2020</v>
      </c>
      <c r="I741" s="5" t="s">
        <v>2020</v>
      </c>
      <c r="J741" s="145" t="str">
        <f t="shared" si="47"/>
        <v/>
      </c>
    </row>
    <row r="742" spans="1:10" ht="75" x14ac:dyDescent="0.25">
      <c r="A742" s="53" t="str">
        <f>IF(E742="visualizzare","X","")</f>
        <v/>
      </c>
      <c r="B742" s="54"/>
      <c r="C742" s="55" t="s">
        <v>1656</v>
      </c>
      <c r="D742" s="58"/>
      <c r="E742" s="71"/>
      <c r="F742" s="5" t="s">
        <v>2020</v>
      </c>
      <c r="G742" s="5" t="s">
        <v>2020</v>
      </c>
      <c r="H742" s="5" t="s">
        <v>2020</v>
      </c>
      <c r="I742" s="5" t="s">
        <v>2020</v>
      </c>
      <c r="J742" s="145" t="str">
        <f t="shared" si="47"/>
        <v/>
      </c>
    </row>
    <row r="743" spans="1:10" ht="29.45" customHeight="1" x14ac:dyDescent="0.25">
      <c r="A743" s="53" t="str">
        <f>IF(E743="visualizzare","X","")</f>
        <v/>
      </c>
      <c r="B743" s="54"/>
      <c r="C743" s="55" t="s">
        <v>1657</v>
      </c>
      <c r="D743" s="58"/>
      <c r="E743" s="71"/>
      <c r="F743" s="5" t="s">
        <v>2020</v>
      </c>
      <c r="G743" s="5" t="s">
        <v>2020</v>
      </c>
      <c r="H743" s="5" t="s">
        <v>2020</v>
      </c>
      <c r="I743" s="5" t="s">
        <v>2020</v>
      </c>
      <c r="J743" s="145" t="str">
        <f t="shared" si="47"/>
        <v/>
      </c>
    </row>
    <row r="744" spans="1:10" ht="51.95" customHeight="1" x14ac:dyDescent="0.25">
      <c r="A744" s="157" t="str">
        <f>IF(E744="con difetti","X",
IF(E744="non applic.","na",
IF(E744="prog. ITR","I",
IF(E744="nota","no",
IF(OR(E744="senza difetti",E744="verificare"),"","")))))</f>
        <v/>
      </c>
      <c r="B744" s="162">
        <v>4202.03</v>
      </c>
      <c r="C744" s="163" t="s">
        <v>1658</v>
      </c>
      <c r="D744" s="164" t="s">
        <v>1</v>
      </c>
      <c r="E744" s="161"/>
      <c r="F744" s="5" t="s">
        <v>2020</v>
      </c>
      <c r="G744" s="5" t="s">
        <v>2020</v>
      </c>
      <c r="H744" s="5" t="s">
        <v>2020</v>
      </c>
      <c r="I744" s="5" t="s">
        <v>2020</v>
      </c>
      <c r="J744" s="145" t="str">
        <f t="shared" si="47"/>
        <v/>
      </c>
    </row>
    <row r="745" spans="1:10" ht="90" x14ac:dyDescent="0.25">
      <c r="A745" s="53" t="str">
        <f>IF(E745="visualizzare","X","")</f>
        <v/>
      </c>
      <c r="B745" s="54"/>
      <c r="C745" s="55" t="s">
        <v>1659</v>
      </c>
      <c r="D745" s="58"/>
      <c r="E745" s="71"/>
      <c r="F745" s="5" t="s">
        <v>2020</v>
      </c>
      <c r="G745" s="5" t="s">
        <v>2020</v>
      </c>
      <c r="H745" s="5" t="s">
        <v>2020</v>
      </c>
      <c r="I745" s="5" t="s">
        <v>2020</v>
      </c>
      <c r="J745" s="145" t="str">
        <f t="shared" si="47"/>
        <v/>
      </c>
    </row>
    <row r="746" spans="1:10" ht="29.45" customHeight="1" thickBot="1" x14ac:dyDescent="0.3">
      <c r="A746" s="53" t="str">
        <f>IF(E746="visualizzare","X","")</f>
        <v/>
      </c>
      <c r="B746" s="57"/>
      <c r="C746" s="59" t="s">
        <v>1150</v>
      </c>
      <c r="D746" s="60"/>
      <c r="E746" s="71"/>
      <c r="F746" s="5" t="s">
        <v>2020</v>
      </c>
      <c r="G746" s="5" t="s">
        <v>2020</v>
      </c>
      <c r="H746" s="5" t="s">
        <v>2020</v>
      </c>
      <c r="I746" s="5" t="s">
        <v>2020</v>
      </c>
      <c r="J746" s="145" t="str">
        <f t="shared" si="47"/>
        <v/>
      </c>
    </row>
    <row r="747" spans="1:10" ht="15.75" thickBot="1" x14ac:dyDescent="0.3">
      <c r="A747" s="14" t="str">
        <f>IF(OR(COUNTIF(A748:A761,"X")&gt;0,J747="non applic."),"X","")</f>
        <v/>
      </c>
      <c r="B747" s="40">
        <v>4203</v>
      </c>
      <c r="C747" s="19" t="s">
        <v>1660</v>
      </c>
      <c r="D747" s="20"/>
      <c r="E747" s="42"/>
      <c r="F747" s="5" t="s">
        <v>2020</v>
      </c>
      <c r="G747" s="5" t="s">
        <v>2020</v>
      </c>
      <c r="H747" s="1"/>
      <c r="I747" s="1"/>
      <c r="J747" s="145" t="str">
        <f t="shared" ref="J747:J761" si="48">IF(OR($E$695="non applic.",$E$713="non applic.",$E$747="non applic.")=TRUE,"entfällt","")</f>
        <v/>
      </c>
    </row>
    <row r="748" spans="1:10" ht="52.5" customHeight="1" x14ac:dyDescent="0.25">
      <c r="A748" s="157" t="str">
        <f>IF(E748="con difetti","X",
IF(E748="non applic.","na",
IF(E748="prog. ITR","I",
IF(E748="nota","no",
IF(OR(E748="senza difetti",E748="verificare"),"","")))))</f>
        <v/>
      </c>
      <c r="B748" s="158">
        <v>4203.01</v>
      </c>
      <c r="C748" s="159" t="s">
        <v>1661</v>
      </c>
      <c r="D748" s="160" t="s">
        <v>0</v>
      </c>
      <c r="E748" s="161"/>
      <c r="F748" s="5" t="s">
        <v>2020</v>
      </c>
      <c r="G748" s="5" t="s">
        <v>2020</v>
      </c>
      <c r="H748" s="1"/>
      <c r="I748" s="1"/>
      <c r="J748" s="145" t="str">
        <f t="shared" si="48"/>
        <v/>
      </c>
    </row>
    <row r="749" spans="1:10" ht="29.45" customHeight="1" x14ac:dyDescent="0.25">
      <c r="A749" s="53" t="str">
        <f>IF(E749="visualizzare","X","")</f>
        <v/>
      </c>
      <c r="B749" s="54"/>
      <c r="C749" s="55" t="s">
        <v>1662</v>
      </c>
      <c r="D749" s="58"/>
      <c r="E749" s="71"/>
      <c r="F749" s="5" t="s">
        <v>2020</v>
      </c>
      <c r="G749" s="5" t="s">
        <v>2020</v>
      </c>
      <c r="H749" s="1"/>
      <c r="I749" s="1"/>
      <c r="J749" s="145" t="str">
        <f t="shared" si="48"/>
        <v/>
      </c>
    </row>
    <row r="750" spans="1:10" ht="29.45" customHeight="1" x14ac:dyDescent="0.25">
      <c r="A750" s="53" t="str">
        <f>IF(E750="visualizzare","X","")</f>
        <v/>
      </c>
      <c r="B750" s="54"/>
      <c r="C750" s="55" t="s">
        <v>1663</v>
      </c>
      <c r="D750" s="58"/>
      <c r="E750" s="71"/>
      <c r="F750" s="5" t="s">
        <v>2020</v>
      </c>
      <c r="G750" s="5" t="s">
        <v>2020</v>
      </c>
      <c r="H750" s="1"/>
      <c r="I750" s="1"/>
      <c r="J750" s="145" t="str">
        <f t="shared" si="48"/>
        <v/>
      </c>
    </row>
    <row r="751" spans="1:10" ht="29.45" customHeight="1" x14ac:dyDescent="0.25">
      <c r="A751" s="53" t="str">
        <f>IF(E751="visualizzare","X","")</f>
        <v/>
      </c>
      <c r="B751" s="54"/>
      <c r="C751" s="55" t="s">
        <v>1150</v>
      </c>
      <c r="D751" s="58"/>
      <c r="E751" s="71"/>
      <c r="F751" s="5" t="s">
        <v>2020</v>
      </c>
      <c r="G751" s="5" t="s">
        <v>2020</v>
      </c>
      <c r="H751" s="1"/>
      <c r="I751" s="1"/>
      <c r="J751" s="145" t="str">
        <f t="shared" si="48"/>
        <v/>
      </c>
    </row>
    <row r="752" spans="1:10" ht="52.5" customHeight="1" x14ac:dyDescent="0.25">
      <c r="A752" s="157" t="str">
        <f>IF(E752="con difetti","X",
IF(E752="non applic.","na",
IF(E752="prog. ITR","I",
IF(E752="nota","no",
IF(OR(E752="senza difetti",E752="verificare"),"","")))))</f>
        <v/>
      </c>
      <c r="B752" s="162">
        <v>4203.0200000000004</v>
      </c>
      <c r="C752" s="163" t="s">
        <v>1664</v>
      </c>
      <c r="D752" s="164" t="s">
        <v>0</v>
      </c>
      <c r="E752" s="161"/>
      <c r="F752" s="5" t="s">
        <v>2020</v>
      </c>
      <c r="G752" s="5" t="s">
        <v>2020</v>
      </c>
      <c r="H752" s="1"/>
      <c r="I752" s="1"/>
      <c r="J752" s="145" t="str">
        <f t="shared" si="48"/>
        <v/>
      </c>
    </row>
    <row r="753" spans="1:10" ht="29.45" customHeight="1" x14ac:dyDescent="0.25">
      <c r="A753" s="53" t="str">
        <f>IF(E753="visualizzare","X","")</f>
        <v/>
      </c>
      <c r="B753" s="54"/>
      <c r="C753" s="55" t="s">
        <v>1665</v>
      </c>
      <c r="D753" s="58"/>
      <c r="E753" s="71"/>
      <c r="F753" s="5" t="s">
        <v>2020</v>
      </c>
      <c r="G753" s="5" t="s">
        <v>2020</v>
      </c>
      <c r="H753" s="1"/>
      <c r="I753" s="1"/>
      <c r="J753" s="145" t="str">
        <f t="shared" si="48"/>
        <v/>
      </c>
    </row>
    <row r="754" spans="1:10" ht="29.45" customHeight="1" x14ac:dyDescent="0.25">
      <c r="A754" s="53" t="str">
        <f>IF(E754="visualizzare","X","")</f>
        <v/>
      </c>
      <c r="B754" s="54"/>
      <c r="C754" s="55" t="s">
        <v>1150</v>
      </c>
      <c r="D754" s="58"/>
      <c r="E754" s="71"/>
      <c r="F754" s="5" t="s">
        <v>2020</v>
      </c>
      <c r="G754" s="5" t="s">
        <v>2020</v>
      </c>
      <c r="H754" s="1"/>
      <c r="I754" s="1"/>
      <c r="J754" s="145" t="str">
        <f t="shared" si="48"/>
        <v/>
      </c>
    </row>
    <row r="755" spans="1:10" ht="51.95" customHeight="1" x14ac:dyDescent="0.25">
      <c r="A755" s="157" t="str">
        <f>IF(E755="con difetti","X",
IF(E755="non applic.","na",
IF(E755="prog. ITR","I",
IF(E755="nota","no",
IF(OR(E755="senza difetti",E755="verificare"),"","")))))</f>
        <v/>
      </c>
      <c r="B755" s="162">
        <v>4203.03</v>
      </c>
      <c r="C755" s="163" t="s">
        <v>1666</v>
      </c>
      <c r="D755" s="164" t="s">
        <v>1</v>
      </c>
      <c r="E755" s="161"/>
      <c r="F755" s="5" t="s">
        <v>2020</v>
      </c>
      <c r="G755" s="5" t="s">
        <v>2020</v>
      </c>
      <c r="H755" s="1"/>
      <c r="I755" s="1"/>
      <c r="J755" s="145" t="str">
        <f t="shared" si="48"/>
        <v/>
      </c>
    </row>
    <row r="756" spans="1:10" ht="75" customHeight="1" x14ac:dyDescent="0.25">
      <c r="A756" s="53" t="str">
        <f>IF(E756="visualizzare","X","")</f>
        <v/>
      </c>
      <c r="B756" s="54"/>
      <c r="C756" s="55" t="s">
        <v>1667</v>
      </c>
      <c r="D756" s="58"/>
      <c r="E756" s="71"/>
      <c r="F756" s="5" t="s">
        <v>2020</v>
      </c>
      <c r="G756" s="5" t="s">
        <v>2020</v>
      </c>
      <c r="H756" s="1"/>
      <c r="I756" s="1"/>
      <c r="J756" s="145" t="str">
        <f t="shared" si="48"/>
        <v/>
      </c>
    </row>
    <row r="757" spans="1:10" ht="51.95" customHeight="1" x14ac:dyDescent="0.25">
      <c r="A757" s="157" t="str">
        <f>IF(E757="con difetti","X",
IF(E757="non applic.","na",
IF(E757="prog. ITR","I",
IF(E757="nota","no",
IF(OR(E757="senza difetti",E757="verificare"),"","")))))</f>
        <v/>
      </c>
      <c r="B757" s="162">
        <v>4203.04</v>
      </c>
      <c r="C757" s="163" t="s">
        <v>1668</v>
      </c>
      <c r="D757" s="164" t="s">
        <v>1</v>
      </c>
      <c r="E757" s="161"/>
      <c r="F757" s="5" t="s">
        <v>2020</v>
      </c>
      <c r="G757" s="5" t="s">
        <v>2020</v>
      </c>
      <c r="H757" s="1"/>
      <c r="I757" s="1"/>
      <c r="J757" s="145" t="str">
        <f t="shared" si="48"/>
        <v/>
      </c>
    </row>
    <row r="758" spans="1:10" ht="45" x14ac:dyDescent="0.25">
      <c r="A758" s="53" t="str">
        <f>IF(E758="visualizzare","X","")</f>
        <v/>
      </c>
      <c r="B758" s="54"/>
      <c r="C758" s="55" t="s">
        <v>1669</v>
      </c>
      <c r="D758" s="58"/>
      <c r="E758" s="71"/>
      <c r="F758" s="5" t="s">
        <v>2020</v>
      </c>
      <c r="G758" s="5" t="s">
        <v>2020</v>
      </c>
      <c r="H758" s="1"/>
      <c r="I758" s="1"/>
      <c r="J758" s="145" t="str">
        <f t="shared" si="48"/>
        <v/>
      </c>
    </row>
    <row r="759" spans="1:10" ht="57" customHeight="1" x14ac:dyDescent="0.25">
      <c r="A759" s="157" t="str">
        <f>IF(E759="con difetti","X",
IF(E759="non applic.","na",
IF(E759="prog. ITR","I",
IF(E759="nota","no",
IF(OR(E759="senza difetti",E759="verificare"),"","")))))</f>
        <v/>
      </c>
      <c r="B759" s="162">
        <v>4203.05</v>
      </c>
      <c r="C759" s="163" t="s">
        <v>1670</v>
      </c>
      <c r="D759" s="164" t="s">
        <v>2021</v>
      </c>
      <c r="E759" s="161"/>
      <c r="F759" s="5" t="s">
        <v>2020</v>
      </c>
      <c r="G759" s="5" t="s">
        <v>2020</v>
      </c>
      <c r="H759" s="1"/>
      <c r="I759" s="1"/>
      <c r="J759" s="145" t="str">
        <f t="shared" si="48"/>
        <v/>
      </c>
    </row>
    <row r="760" spans="1:10" ht="45" x14ac:dyDescent="0.25">
      <c r="A760" s="53" t="str">
        <f>IF(E760="visualizzare","X","")</f>
        <v/>
      </c>
      <c r="B760" s="54"/>
      <c r="C760" s="55" t="s">
        <v>1671</v>
      </c>
      <c r="D760" s="58"/>
      <c r="E760" s="71"/>
      <c r="F760" s="5" t="s">
        <v>2020</v>
      </c>
      <c r="G760" s="5" t="s">
        <v>2020</v>
      </c>
      <c r="H760" s="1"/>
      <c r="I760" s="1"/>
      <c r="J760" s="145" t="str">
        <f t="shared" si="48"/>
        <v/>
      </c>
    </row>
    <row r="761" spans="1:10" ht="29.45" customHeight="1" thickBot="1" x14ac:dyDescent="0.3">
      <c r="A761" s="53" t="str">
        <f>IF(E761="visualizzare","X","")</f>
        <v/>
      </c>
      <c r="B761" s="57"/>
      <c r="C761" s="59" t="s">
        <v>1672</v>
      </c>
      <c r="D761" s="60"/>
      <c r="E761" s="71"/>
      <c r="F761" s="5" t="s">
        <v>2020</v>
      </c>
      <c r="G761" s="5" t="s">
        <v>2020</v>
      </c>
      <c r="H761" s="1"/>
      <c r="I761" s="1"/>
      <c r="J761" s="145" t="str">
        <f t="shared" si="48"/>
        <v/>
      </c>
    </row>
    <row r="762" spans="1:10" ht="15.75" thickBot="1" x14ac:dyDescent="0.3">
      <c r="A762" s="14" t="str">
        <f>IF(OR(COUNTIF(A763:A768,"X")&gt;0,J762="non applic."),"X","")</f>
        <v/>
      </c>
      <c r="B762" s="40">
        <v>4204</v>
      </c>
      <c r="C762" s="19" t="s">
        <v>1673</v>
      </c>
      <c r="D762" s="20"/>
      <c r="E762" s="42"/>
      <c r="F762" s="5" t="s">
        <v>2020</v>
      </c>
      <c r="G762" s="5" t="s">
        <v>2020</v>
      </c>
      <c r="H762" s="1"/>
      <c r="I762" s="1"/>
      <c r="J762" s="145" t="str">
        <f t="shared" ref="J762:J768" si="49">IF(OR($E$695="non applic.",$E$713="non applic.",$E$762="non applic.")=TRUE,"entfällt","")</f>
        <v/>
      </c>
    </row>
    <row r="763" spans="1:10" ht="52.5" customHeight="1" x14ac:dyDescent="0.25">
      <c r="A763" s="157" t="str">
        <f>IF(E763="con difetti","X",
IF(E763="non applic.","na",
IF(E763="prog. ITR","I",
IF(E763="nota","no",
IF(OR(E763="senza difetti",E763="verificare"),"","")))))</f>
        <v/>
      </c>
      <c r="B763" s="158">
        <v>4204.01</v>
      </c>
      <c r="C763" s="159" t="s">
        <v>1674</v>
      </c>
      <c r="D763" s="160" t="s">
        <v>0</v>
      </c>
      <c r="E763" s="161"/>
      <c r="F763" s="5" t="s">
        <v>2020</v>
      </c>
      <c r="G763" s="5" t="s">
        <v>2020</v>
      </c>
      <c r="H763" s="1"/>
      <c r="I763" s="1"/>
      <c r="J763" s="145" t="str">
        <f t="shared" si="49"/>
        <v/>
      </c>
    </row>
    <row r="764" spans="1:10" ht="29.45" customHeight="1" x14ac:dyDescent="0.25">
      <c r="A764" s="53" t="str">
        <f>IF(E764="visualizzare","X","")</f>
        <v/>
      </c>
      <c r="B764" s="54"/>
      <c r="C764" s="55" t="s">
        <v>1675</v>
      </c>
      <c r="D764" s="58"/>
      <c r="E764" s="71"/>
      <c r="F764" s="5" t="s">
        <v>2020</v>
      </c>
      <c r="G764" s="5" t="s">
        <v>2020</v>
      </c>
      <c r="H764" s="1"/>
      <c r="I764" s="1"/>
      <c r="J764" s="145" t="str">
        <f t="shared" si="49"/>
        <v/>
      </c>
    </row>
    <row r="765" spans="1:10" ht="52.5" customHeight="1" x14ac:dyDescent="0.25">
      <c r="A765" s="157" t="str">
        <f>IF(E765="con difetti","X",
IF(E765="non applic.","na",
IF(E765="prog. ITR","I",
IF(E765="nota","no",
IF(OR(E765="senza difetti",E765="verificare"),"","")))))</f>
        <v/>
      </c>
      <c r="B765" s="162">
        <v>4204.0200000000004</v>
      </c>
      <c r="C765" s="163" t="s">
        <v>1676</v>
      </c>
      <c r="D765" s="164" t="s">
        <v>0</v>
      </c>
      <c r="E765" s="161"/>
      <c r="F765" s="5" t="s">
        <v>2020</v>
      </c>
      <c r="G765" s="5" t="s">
        <v>2020</v>
      </c>
      <c r="H765" s="1"/>
      <c r="I765" s="1"/>
      <c r="J765" s="145" t="str">
        <f t="shared" si="49"/>
        <v/>
      </c>
    </row>
    <row r="766" spans="1:10" ht="29.45" customHeight="1" x14ac:dyDescent="0.25">
      <c r="A766" s="53" t="str">
        <f>IF(E766="visualizzare","X","")</f>
        <v/>
      </c>
      <c r="B766" s="54"/>
      <c r="C766" s="55" t="s">
        <v>1677</v>
      </c>
      <c r="D766" s="58"/>
      <c r="E766" s="71"/>
      <c r="F766" s="5" t="s">
        <v>2020</v>
      </c>
      <c r="G766" s="5" t="s">
        <v>2020</v>
      </c>
      <c r="H766" s="1"/>
      <c r="I766" s="1"/>
      <c r="J766" s="145" t="str">
        <f t="shared" si="49"/>
        <v/>
      </c>
    </row>
    <row r="767" spans="1:10" ht="51.95" customHeight="1" x14ac:dyDescent="0.25">
      <c r="A767" s="157" t="str">
        <f>IF(E767="con difetti","X",
IF(E767="non applic.","na",
IF(E767="prog. ITR","I",
IF(E767="nota","no",
IF(OR(E767="senza difetti",E767="verificare"),"","")))))</f>
        <v/>
      </c>
      <c r="B767" s="162">
        <v>4204.03</v>
      </c>
      <c r="C767" s="163" t="s">
        <v>1678</v>
      </c>
      <c r="D767" s="164" t="s">
        <v>1</v>
      </c>
      <c r="E767" s="161"/>
      <c r="F767" s="5" t="s">
        <v>2020</v>
      </c>
      <c r="G767" s="5" t="s">
        <v>2020</v>
      </c>
      <c r="H767" s="1"/>
      <c r="I767" s="1"/>
      <c r="J767" s="145" t="str">
        <f t="shared" si="49"/>
        <v/>
      </c>
    </row>
    <row r="768" spans="1:10" ht="75.75" thickBot="1" x14ac:dyDescent="0.3">
      <c r="A768" s="53" t="str">
        <f>IF(E768="visualizzare","X","")</f>
        <v/>
      </c>
      <c r="B768" s="57"/>
      <c r="C768" s="59" t="s">
        <v>1679</v>
      </c>
      <c r="D768" s="60"/>
      <c r="E768" s="71"/>
      <c r="F768" s="5" t="s">
        <v>2020</v>
      </c>
      <c r="G768" s="5" t="s">
        <v>2020</v>
      </c>
      <c r="H768" s="1"/>
      <c r="I768" s="1"/>
      <c r="J768" s="145" t="str">
        <f t="shared" si="49"/>
        <v/>
      </c>
    </row>
    <row r="769" spans="1:10" ht="30.75" thickBot="1" x14ac:dyDescent="0.3">
      <c r="A769" s="27" t="str">
        <f>IF(OR(A770="X",A779="X",A800="X",J769="non applic."),"X","")</f>
        <v/>
      </c>
      <c r="B769" s="39">
        <v>4300</v>
      </c>
      <c r="C769" s="18" t="s">
        <v>1680</v>
      </c>
      <c r="D769" s="22"/>
      <c r="E769" s="41"/>
      <c r="F769" s="5" t="s">
        <v>2020</v>
      </c>
      <c r="G769" s="5" t="s">
        <v>2020</v>
      </c>
      <c r="H769" s="5" t="s">
        <v>2020</v>
      </c>
      <c r="I769" s="5" t="s">
        <v>2020</v>
      </c>
      <c r="J769" s="145" t="str">
        <f>IF(OR($E$695="non applic.",$E$769="non applic.")=TRUE,"entfällt","")</f>
        <v/>
      </c>
    </row>
    <row r="770" spans="1:10" ht="15.75" thickBot="1" x14ac:dyDescent="0.3">
      <c r="A770" s="14" t="str">
        <f>IF(OR(COUNTIF(A771:A778,"X")&gt;0,J770="non applic."),"X","")</f>
        <v/>
      </c>
      <c r="B770" s="40">
        <v>4301</v>
      </c>
      <c r="C770" s="19" t="s">
        <v>1681</v>
      </c>
      <c r="D770" s="20"/>
      <c r="E770" s="42"/>
      <c r="F770" s="5" t="s">
        <v>2020</v>
      </c>
      <c r="G770" s="5" t="s">
        <v>2020</v>
      </c>
      <c r="H770" s="5" t="s">
        <v>2020</v>
      </c>
      <c r="I770" s="5" t="s">
        <v>2020</v>
      </c>
      <c r="J770" s="145" t="str">
        <f t="shared" ref="J770:J778" si="50">IF(OR($E$695="non applic.",$E$769="non applic.",$E$770="non applic.")=TRUE,"entfällt","")</f>
        <v/>
      </c>
    </row>
    <row r="771" spans="1:10" ht="52.5" customHeight="1" x14ac:dyDescent="0.25">
      <c r="A771" s="157" t="str">
        <f>IF(E771="con difetti","X",
IF(E771="non applic.","na",
IF(E771="prog. ITR","I",
IF(E771="nota","no",
IF(OR(E771="senza difetti",E771="verificare"),"","")))))</f>
        <v/>
      </c>
      <c r="B771" s="158">
        <v>4301.01</v>
      </c>
      <c r="C771" s="159" t="s">
        <v>1682</v>
      </c>
      <c r="D771" s="160" t="s">
        <v>0</v>
      </c>
      <c r="E771" s="161"/>
      <c r="F771" s="5" t="s">
        <v>2020</v>
      </c>
      <c r="G771" s="5" t="s">
        <v>2020</v>
      </c>
      <c r="H771" s="5" t="s">
        <v>2020</v>
      </c>
      <c r="I771" s="5" t="s">
        <v>2020</v>
      </c>
      <c r="J771" s="145" t="str">
        <f t="shared" si="50"/>
        <v/>
      </c>
    </row>
    <row r="772" spans="1:10" ht="15" customHeight="1" x14ac:dyDescent="0.25">
      <c r="A772" s="53" t="str">
        <f>IF(E772="visualizzare","X","")</f>
        <v/>
      </c>
      <c r="B772" s="54"/>
      <c r="C772" s="55" t="s">
        <v>1683</v>
      </c>
      <c r="D772" s="58"/>
      <c r="E772" s="71"/>
      <c r="F772" s="5" t="s">
        <v>2020</v>
      </c>
      <c r="G772" s="5" t="s">
        <v>2020</v>
      </c>
      <c r="H772" s="5" t="s">
        <v>2020</v>
      </c>
      <c r="I772" s="5" t="s">
        <v>2020</v>
      </c>
      <c r="J772" s="145" t="str">
        <f t="shared" si="50"/>
        <v/>
      </c>
    </row>
    <row r="773" spans="1:10" ht="52.5" customHeight="1" x14ac:dyDescent="0.25">
      <c r="A773" s="157" t="str">
        <f>IF(E773="con difetti","X",
IF(E773="non applic.","na",
IF(E773="prog. ITR","I",
IF(E773="nota","no",
IF(OR(E773="senza difetti",E773="verificare"),"","")))))</f>
        <v/>
      </c>
      <c r="B773" s="162">
        <v>4301.0200000000004</v>
      </c>
      <c r="C773" s="163" t="s">
        <v>1684</v>
      </c>
      <c r="D773" s="164" t="s">
        <v>0</v>
      </c>
      <c r="E773" s="161"/>
      <c r="F773" s="5" t="s">
        <v>2020</v>
      </c>
      <c r="G773" s="5" t="s">
        <v>2020</v>
      </c>
      <c r="H773" s="5" t="s">
        <v>2020</v>
      </c>
      <c r="I773" s="5" t="s">
        <v>2020</v>
      </c>
      <c r="J773" s="145" t="str">
        <f t="shared" si="50"/>
        <v/>
      </c>
    </row>
    <row r="774" spans="1:10" ht="29.45" customHeight="1" x14ac:dyDescent="0.25">
      <c r="A774" s="53" t="str">
        <f>IF(E774="visualizzare","X","")</f>
        <v/>
      </c>
      <c r="B774" s="54"/>
      <c r="C774" s="55" t="s">
        <v>1685</v>
      </c>
      <c r="D774" s="58"/>
      <c r="E774" s="71"/>
      <c r="F774" s="5" t="s">
        <v>2020</v>
      </c>
      <c r="G774" s="5" t="s">
        <v>2020</v>
      </c>
      <c r="H774" s="5" t="s">
        <v>2020</v>
      </c>
      <c r="I774" s="5" t="s">
        <v>2020</v>
      </c>
      <c r="J774" s="145" t="str">
        <f t="shared" si="50"/>
        <v/>
      </c>
    </row>
    <row r="775" spans="1:10" ht="51.95" customHeight="1" x14ac:dyDescent="0.25">
      <c r="A775" s="157" t="str">
        <f>IF(E775="con difetti","X",
IF(E775="non applic.","na",
IF(E775="prog. ITR","I",
IF(E775="nota","no",
IF(OR(E775="senza difetti",E775="verificare"),"","")))))</f>
        <v/>
      </c>
      <c r="B775" s="162">
        <v>4301.03</v>
      </c>
      <c r="C775" s="163" t="s">
        <v>1686</v>
      </c>
      <c r="D775" s="164" t="s">
        <v>1</v>
      </c>
      <c r="E775" s="161"/>
      <c r="F775" s="5" t="s">
        <v>2020</v>
      </c>
      <c r="G775" s="5" t="s">
        <v>2020</v>
      </c>
      <c r="H775" s="5" t="s">
        <v>2020</v>
      </c>
      <c r="I775" s="5" t="s">
        <v>2020</v>
      </c>
      <c r="J775" s="145" t="str">
        <f t="shared" si="50"/>
        <v/>
      </c>
    </row>
    <row r="776" spans="1:10" ht="90" x14ac:dyDescent="0.25">
      <c r="A776" s="53" t="str">
        <f>IF(E776="visualizzare","X","")</f>
        <v/>
      </c>
      <c r="B776" s="54"/>
      <c r="C776" s="55" t="s">
        <v>1687</v>
      </c>
      <c r="D776" s="58"/>
      <c r="E776" s="71"/>
      <c r="F776" s="5" t="s">
        <v>2020</v>
      </c>
      <c r="G776" s="5" t="s">
        <v>2020</v>
      </c>
      <c r="H776" s="5" t="s">
        <v>2020</v>
      </c>
      <c r="I776" s="5" t="s">
        <v>2020</v>
      </c>
      <c r="J776" s="145" t="str">
        <f t="shared" si="50"/>
        <v/>
      </c>
    </row>
    <row r="777" spans="1:10" ht="57" customHeight="1" x14ac:dyDescent="0.25">
      <c r="A777" s="157" t="str">
        <f>IF(E777="con difetti","X",
IF(E777="non applic.","na",
IF(E777="prog. ITR","I",
IF(E777="nota","no",
IF(OR(E777="senza difetti",E777="verificare"),"","")))))</f>
        <v/>
      </c>
      <c r="B777" s="162">
        <v>4301.04</v>
      </c>
      <c r="C777" s="163" t="s">
        <v>1688</v>
      </c>
      <c r="D777" s="164" t="s">
        <v>2021</v>
      </c>
      <c r="E777" s="161"/>
      <c r="F777" s="5" t="s">
        <v>2020</v>
      </c>
      <c r="G777" s="5" t="s">
        <v>2020</v>
      </c>
      <c r="H777" s="5" t="s">
        <v>2020</v>
      </c>
      <c r="I777" s="5" t="s">
        <v>2020</v>
      </c>
      <c r="J777" s="145" t="str">
        <f t="shared" si="50"/>
        <v/>
      </c>
    </row>
    <row r="778" spans="1:10" ht="58.5" customHeight="1" thickBot="1" x14ac:dyDescent="0.3">
      <c r="A778" s="68" t="str">
        <f>IF(E778="visualizzare","X","")</f>
        <v/>
      </c>
      <c r="B778" s="57"/>
      <c r="C778" s="59" t="s">
        <v>1689</v>
      </c>
      <c r="D778" s="60"/>
      <c r="E778" s="71"/>
      <c r="F778" s="5" t="s">
        <v>2020</v>
      </c>
      <c r="G778" s="5" t="s">
        <v>2020</v>
      </c>
      <c r="H778" s="5" t="s">
        <v>2020</v>
      </c>
      <c r="I778" s="5" t="s">
        <v>2020</v>
      </c>
      <c r="J778" s="145" t="str">
        <f t="shared" si="50"/>
        <v/>
      </c>
    </row>
    <row r="779" spans="1:10" ht="15.75" thickBot="1" x14ac:dyDescent="0.3">
      <c r="A779" s="14" t="str">
        <f>IF(OR(COUNTIF(A780:A799,"X")&gt;0,J779="non applic."),"X","")</f>
        <v/>
      </c>
      <c r="B779" s="40">
        <v>4302</v>
      </c>
      <c r="C779" s="19" t="s">
        <v>1690</v>
      </c>
      <c r="D779" s="20"/>
      <c r="E779" s="42"/>
      <c r="F779" s="5" t="s">
        <v>2020</v>
      </c>
      <c r="G779" s="5" t="s">
        <v>2020</v>
      </c>
      <c r="H779" s="5" t="s">
        <v>2020</v>
      </c>
      <c r="I779" s="5" t="s">
        <v>2020</v>
      </c>
      <c r="J779" s="145" t="str">
        <f t="shared" ref="J779:J799" si="51">IF(OR($E$695="non applic.",$E$769="non applic.",$E$779="non applic.")=TRUE,"entfällt","")</f>
        <v/>
      </c>
    </row>
    <row r="780" spans="1:10" ht="52.5" customHeight="1" x14ac:dyDescent="0.25">
      <c r="A780" s="157" t="str">
        <f>IF(E780="con difetti","X",
IF(E780="non applic.","na",
IF(E780="prog. ITR","I",
IF(E780="nota","no",
IF(OR(E780="senza difetti",E780="verificare"),"","")))))</f>
        <v/>
      </c>
      <c r="B780" s="158">
        <v>4302.01</v>
      </c>
      <c r="C780" s="159" t="s">
        <v>1691</v>
      </c>
      <c r="D780" s="160" t="s">
        <v>0</v>
      </c>
      <c r="E780" s="161"/>
      <c r="F780" s="5" t="s">
        <v>2020</v>
      </c>
      <c r="G780" s="5" t="s">
        <v>2020</v>
      </c>
      <c r="H780" s="5" t="s">
        <v>2020</v>
      </c>
      <c r="I780" s="5" t="s">
        <v>2020</v>
      </c>
      <c r="J780" s="145" t="str">
        <f t="shared" si="51"/>
        <v/>
      </c>
    </row>
    <row r="781" spans="1:10" ht="15" customHeight="1" x14ac:dyDescent="0.25">
      <c r="A781" s="53" t="str">
        <f>IF(E781="visualizzare","X","")</f>
        <v/>
      </c>
      <c r="B781" s="54"/>
      <c r="C781" s="55" t="s">
        <v>1692</v>
      </c>
      <c r="D781" s="58"/>
      <c r="E781" s="71"/>
      <c r="F781" s="5" t="s">
        <v>2020</v>
      </c>
      <c r="G781" s="5" t="s">
        <v>2020</v>
      </c>
      <c r="H781" s="5" t="s">
        <v>2020</v>
      </c>
      <c r="I781" s="5" t="s">
        <v>2020</v>
      </c>
      <c r="J781" s="145" t="str">
        <f t="shared" si="51"/>
        <v/>
      </c>
    </row>
    <row r="782" spans="1:10" ht="52.5" customHeight="1" x14ac:dyDescent="0.25">
      <c r="A782" s="157" t="str">
        <f>IF(E782="con difetti","X",
IF(E782="non applic.","na",
IF(E782="prog. ITR","I",
IF(E782="nota","no",
IF(OR(E782="senza difetti",E782="verificare"),"","")))))</f>
        <v/>
      </c>
      <c r="B782" s="162">
        <v>4302.0200000000004</v>
      </c>
      <c r="C782" s="163" t="s">
        <v>1693</v>
      </c>
      <c r="D782" s="164" t="s">
        <v>0</v>
      </c>
      <c r="E782" s="161"/>
      <c r="F782" s="5" t="s">
        <v>2020</v>
      </c>
      <c r="G782" s="5" t="s">
        <v>2020</v>
      </c>
      <c r="H782" s="5" t="s">
        <v>2020</v>
      </c>
      <c r="I782" s="5" t="s">
        <v>2020</v>
      </c>
      <c r="J782" s="145" t="str">
        <f t="shared" si="51"/>
        <v/>
      </c>
    </row>
    <row r="783" spans="1:10" ht="15" customHeight="1" x14ac:dyDescent="0.25">
      <c r="A783" s="53" t="str">
        <f>IF(E783="visualizzare","X","")</f>
        <v/>
      </c>
      <c r="B783" s="54"/>
      <c r="C783" s="55" t="s">
        <v>1694</v>
      </c>
      <c r="D783" s="58"/>
      <c r="E783" s="71"/>
      <c r="F783" s="5" t="s">
        <v>2020</v>
      </c>
      <c r="G783" s="5" t="s">
        <v>2020</v>
      </c>
      <c r="H783" s="5" t="s">
        <v>2020</v>
      </c>
      <c r="I783" s="5" t="s">
        <v>2020</v>
      </c>
      <c r="J783" s="145" t="str">
        <f t="shared" si="51"/>
        <v/>
      </c>
    </row>
    <row r="784" spans="1:10" ht="52.5" customHeight="1" x14ac:dyDescent="0.25">
      <c r="A784" s="157" t="str">
        <f>IF(E784="con difetti","X",
IF(E784="non applic.","na",
IF(E784="prog. ITR","I",
IF(E784="nota","no",
IF(OR(E784="senza difetti",E784="verificare"),"","")))))</f>
        <v/>
      </c>
      <c r="B784" s="162">
        <v>4302.03</v>
      </c>
      <c r="C784" s="163" t="s">
        <v>1695</v>
      </c>
      <c r="D784" s="164" t="s">
        <v>0</v>
      </c>
      <c r="E784" s="161"/>
      <c r="F784" s="5" t="s">
        <v>2020</v>
      </c>
      <c r="G784" s="5" t="s">
        <v>2020</v>
      </c>
      <c r="H784" s="5" t="s">
        <v>2020</v>
      </c>
      <c r="I784" s="5" t="s">
        <v>2020</v>
      </c>
      <c r="J784" s="145" t="str">
        <f t="shared" si="51"/>
        <v/>
      </c>
    </row>
    <row r="785" spans="1:10" ht="15" customHeight="1" x14ac:dyDescent="0.25">
      <c r="A785" s="53" t="str">
        <f>IF(E785="visualizzare","X","")</f>
        <v/>
      </c>
      <c r="B785" s="54"/>
      <c r="C785" s="55" t="s">
        <v>1696</v>
      </c>
      <c r="D785" s="58"/>
      <c r="E785" s="71"/>
      <c r="F785" s="5" t="s">
        <v>2020</v>
      </c>
      <c r="G785" s="5" t="s">
        <v>2020</v>
      </c>
      <c r="H785" s="5" t="s">
        <v>2020</v>
      </c>
      <c r="I785" s="5" t="s">
        <v>2020</v>
      </c>
      <c r="J785" s="145" t="str">
        <f t="shared" si="51"/>
        <v/>
      </c>
    </row>
    <row r="786" spans="1:10" ht="51.95" customHeight="1" x14ac:dyDescent="0.25">
      <c r="A786" s="157" t="str">
        <f>IF(E786="con difetti","X",
IF(E786="non applic.","na",
IF(E786="prog. ITR","I",
IF(E786="nota","no",
IF(OR(E786="senza difetti",E786="verificare"),"","")))))</f>
        <v/>
      </c>
      <c r="B786" s="162">
        <v>4302.04</v>
      </c>
      <c r="C786" s="163" t="s">
        <v>1697</v>
      </c>
      <c r="D786" s="164" t="s">
        <v>1</v>
      </c>
      <c r="E786" s="161"/>
      <c r="F786" s="5" t="s">
        <v>2020</v>
      </c>
      <c r="G786" s="5" t="s">
        <v>2020</v>
      </c>
      <c r="H786" s="5" t="s">
        <v>2020</v>
      </c>
      <c r="I786" s="5" t="s">
        <v>2020</v>
      </c>
      <c r="J786" s="145" t="str">
        <f t="shared" si="51"/>
        <v/>
      </c>
    </row>
    <row r="787" spans="1:10" ht="57" customHeight="1" x14ac:dyDescent="0.25">
      <c r="A787" s="53" t="str">
        <f>IF(E787="visualizzare","X","")</f>
        <v/>
      </c>
      <c r="B787" s="54"/>
      <c r="C787" s="55" t="s">
        <v>1698</v>
      </c>
      <c r="D787" s="58"/>
      <c r="E787" s="71"/>
      <c r="F787" s="5" t="s">
        <v>2020</v>
      </c>
      <c r="G787" s="5" t="s">
        <v>2020</v>
      </c>
      <c r="H787" s="5" t="s">
        <v>2020</v>
      </c>
      <c r="I787" s="5" t="s">
        <v>2020</v>
      </c>
      <c r="J787" s="145" t="str">
        <f t="shared" si="51"/>
        <v/>
      </c>
    </row>
    <row r="788" spans="1:10" ht="52.5" customHeight="1" x14ac:dyDescent="0.25">
      <c r="A788" s="157" t="str">
        <f>IF(E788="con difetti","X",
IF(E788="non applic.","na",
IF(E788="prog. ITR","I",
IF(E788="nota","no",
IF(OR(E788="senza difetti",E788="verificare"),"","")))))</f>
        <v/>
      </c>
      <c r="B788" s="162">
        <v>4302.05</v>
      </c>
      <c r="C788" s="163" t="s">
        <v>1699</v>
      </c>
      <c r="D788" s="164" t="s">
        <v>0</v>
      </c>
      <c r="E788" s="161"/>
      <c r="F788" s="5" t="s">
        <v>2020</v>
      </c>
      <c r="G788" s="5" t="s">
        <v>2020</v>
      </c>
      <c r="H788" s="5" t="s">
        <v>2020</v>
      </c>
      <c r="I788" s="5" t="s">
        <v>2020</v>
      </c>
      <c r="J788" s="145" t="str">
        <f t="shared" si="51"/>
        <v/>
      </c>
    </row>
    <row r="789" spans="1:10" ht="15" customHeight="1" x14ac:dyDescent="0.25">
      <c r="A789" s="53" t="str">
        <f>IF(E789="visualizzare","X","")</f>
        <v/>
      </c>
      <c r="B789" s="54"/>
      <c r="C789" s="55" t="s">
        <v>1700</v>
      </c>
      <c r="D789" s="58"/>
      <c r="E789" s="71"/>
      <c r="F789" s="5" t="s">
        <v>2020</v>
      </c>
      <c r="G789" s="5" t="s">
        <v>2020</v>
      </c>
      <c r="H789" s="5" t="s">
        <v>2020</v>
      </c>
      <c r="I789" s="5" t="s">
        <v>2020</v>
      </c>
      <c r="J789" s="145" t="str">
        <f t="shared" si="51"/>
        <v/>
      </c>
    </row>
    <row r="790" spans="1:10" ht="52.5" customHeight="1" x14ac:dyDescent="0.25">
      <c r="A790" s="157" t="str">
        <f>IF(E790="con difetti","X",
IF(E790="non applic.","na",
IF(E790="prog. ITR","I",
IF(E790="nota","no",
IF(OR(E790="senza difetti",E790="verificare"),"","")))))</f>
        <v/>
      </c>
      <c r="B790" s="162">
        <v>4302.0600000000004</v>
      </c>
      <c r="C790" s="163" t="s">
        <v>1701</v>
      </c>
      <c r="D790" s="164" t="s">
        <v>0</v>
      </c>
      <c r="E790" s="161"/>
      <c r="F790" s="5" t="s">
        <v>2020</v>
      </c>
      <c r="G790" s="5" t="s">
        <v>2020</v>
      </c>
      <c r="H790" s="5" t="s">
        <v>2020</v>
      </c>
      <c r="I790" s="5" t="s">
        <v>2020</v>
      </c>
      <c r="J790" s="145" t="str">
        <f t="shared" si="51"/>
        <v/>
      </c>
    </row>
    <row r="791" spans="1:10" ht="45" x14ac:dyDescent="0.25">
      <c r="A791" s="53" t="str">
        <f>IF(E791="visualizzare","X","")</f>
        <v/>
      </c>
      <c r="B791" s="54"/>
      <c r="C791" s="55" t="s">
        <v>1702</v>
      </c>
      <c r="D791" s="58"/>
      <c r="E791" s="71"/>
      <c r="F791" s="5" t="s">
        <v>2020</v>
      </c>
      <c r="G791" s="5" t="s">
        <v>2020</v>
      </c>
      <c r="H791" s="5" t="s">
        <v>2020</v>
      </c>
      <c r="I791" s="5" t="s">
        <v>2020</v>
      </c>
      <c r="J791" s="145" t="str">
        <f t="shared" si="51"/>
        <v/>
      </c>
    </row>
    <row r="792" spans="1:10" ht="52.5" customHeight="1" x14ac:dyDescent="0.25">
      <c r="A792" s="157" t="str">
        <f>IF(E792="con difetti","X",
IF(E792="non applic.","na",
IF(E792="prog. ITR","I",
IF(E792="nota","no",
IF(OR(E792="senza difetti",E792="verificare"),"","")))))</f>
        <v/>
      </c>
      <c r="B792" s="162">
        <v>4302.07</v>
      </c>
      <c r="C792" s="163" t="s">
        <v>1703</v>
      </c>
      <c r="D792" s="164" t="s">
        <v>0</v>
      </c>
      <c r="E792" s="161"/>
      <c r="F792" s="5" t="s">
        <v>2020</v>
      </c>
      <c r="G792" s="5" t="s">
        <v>2020</v>
      </c>
      <c r="H792" s="5" t="s">
        <v>2020</v>
      </c>
      <c r="I792" s="5" t="s">
        <v>2020</v>
      </c>
      <c r="J792" s="145" t="str">
        <f t="shared" si="51"/>
        <v/>
      </c>
    </row>
    <row r="793" spans="1:10" ht="45" x14ac:dyDescent="0.25">
      <c r="A793" s="53" t="str">
        <f>IF(E793="visualizzare","X","")</f>
        <v/>
      </c>
      <c r="B793" s="54"/>
      <c r="C793" s="55" t="s">
        <v>1704</v>
      </c>
      <c r="D793" s="58"/>
      <c r="E793" s="71"/>
      <c r="F793" s="5" t="s">
        <v>2020</v>
      </c>
      <c r="G793" s="5" t="s">
        <v>2020</v>
      </c>
      <c r="H793" s="5" t="s">
        <v>2020</v>
      </c>
      <c r="I793" s="5" t="s">
        <v>2020</v>
      </c>
      <c r="J793" s="145" t="str">
        <f t="shared" si="51"/>
        <v/>
      </c>
    </row>
    <row r="794" spans="1:10" ht="52.5" customHeight="1" x14ac:dyDescent="0.25">
      <c r="A794" s="157" t="str">
        <f>IF(E794="con difetti","X",
IF(E794="non applic.","na",
IF(E794="prog. ITR","I",
IF(E794="nota","no",
IF(OR(E794="senza difetti",E794="verificare"),"","")))))</f>
        <v/>
      </c>
      <c r="B794" s="162">
        <v>4302.08</v>
      </c>
      <c r="C794" s="163" t="s">
        <v>1705</v>
      </c>
      <c r="D794" s="164" t="s">
        <v>0</v>
      </c>
      <c r="E794" s="161"/>
      <c r="F794" s="5" t="s">
        <v>2020</v>
      </c>
      <c r="G794" s="5" t="s">
        <v>2020</v>
      </c>
      <c r="H794" s="5" t="s">
        <v>2020</v>
      </c>
      <c r="I794" s="5" t="s">
        <v>2020</v>
      </c>
      <c r="J794" s="145" t="str">
        <f t="shared" si="51"/>
        <v/>
      </c>
    </row>
    <row r="795" spans="1:10" ht="15" customHeight="1" x14ac:dyDescent="0.25">
      <c r="A795" s="53" t="str">
        <f>IF(E795="visualizzare","X","")</f>
        <v/>
      </c>
      <c r="B795" s="54"/>
      <c r="C795" s="55" t="s">
        <v>1706</v>
      </c>
      <c r="D795" s="58"/>
      <c r="E795" s="71"/>
      <c r="F795" s="5" t="s">
        <v>2020</v>
      </c>
      <c r="G795" s="5" t="s">
        <v>2020</v>
      </c>
      <c r="H795" s="5" t="s">
        <v>2020</v>
      </c>
      <c r="I795" s="5" t="s">
        <v>2020</v>
      </c>
      <c r="J795" s="145" t="str">
        <f t="shared" si="51"/>
        <v/>
      </c>
    </row>
    <row r="796" spans="1:10" ht="52.5" customHeight="1" x14ac:dyDescent="0.25">
      <c r="A796" s="157" t="str">
        <f>IF(E796="con difetti","X",
IF(E796="non applic.","na",
IF(E796="prog. ITR","I",
IF(E796="nota","no",
IF(OR(E796="senza difetti",E796="verificare"),"","")))))</f>
        <v/>
      </c>
      <c r="B796" s="162">
        <v>4302.09</v>
      </c>
      <c r="C796" s="163" t="s">
        <v>1707</v>
      </c>
      <c r="D796" s="164" t="s">
        <v>0</v>
      </c>
      <c r="E796" s="161"/>
      <c r="F796" s="5" t="s">
        <v>2020</v>
      </c>
      <c r="G796" s="5" t="s">
        <v>2020</v>
      </c>
      <c r="H796" s="5" t="s">
        <v>2020</v>
      </c>
      <c r="I796" s="5" t="s">
        <v>2020</v>
      </c>
      <c r="J796" s="145" t="str">
        <f t="shared" si="51"/>
        <v/>
      </c>
    </row>
    <row r="797" spans="1:10" ht="60" x14ac:dyDescent="0.25">
      <c r="A797" s="53" t="str">
        <f>IF(E797="visualizzare","X","")</f>
        <v/>
      </c>
      <c r="B797" s="54"/>
      <c r="C797" s="55" t="s">
        <v>1708</v>
      </c>
      <c r="D797" s="58"/>
      <c r="E797" s="71"/>
      <c r="F797" s="5" t="s">
        <v>2020</v>
      </c>
      <c r="G797" s="5" t="s">
        <v>2020</v>
      </c>
      <c r="H797" s="5" t="s">
        <v>2020</v>
      </c>
      <c r="I797" s="5" t="s">
        <v>2020</v>
      </c>
      <c r="J797" s="145" t="str">
        <f t="shared" si="51"/>
        <v/>
      </c>
    </row>
    <row r="798" spans="1:10" ht="52.5" customHeight="1" x14ac:dyDescent="0.25">
      <c r="A798" s="157" t="str">
        <f>IF(E798="con difetti","X",
IF(E798="non applic.","na",
IF(E798="prog. ITR","I",
IF(E798="nota","no",
IF(OR(E798="senza difetti",E798="verificare"),"","")))))</f>
        <v/>
      </c>
      <c r="B798" s="162">
        <v>4302.1000000000004</v>
      </c>
      <c r="C798" s="163" t="s">
        <v>1709</v>
      </c>
      <c r="D798" s="164" t="s">
        <v>0</v>
      </c>
      <c r="E798" s="161"/>
      <c r="F798" s="5" t="s">
        <v>2020</v>
      </c>
      <c r="G798" s="5" t="s">
        <v>2020</v>
      </c>
      <c r="H798" s="5" t="s">
        <v>2020</v>
      </c>
      <c r="I798" s="5" t="s">
        <v>2020</v>
      </c>
      <c r="J798" s="145" t="str">
        <f t="shared" si="51"/>
        <v/>
      </c>
    </row>
    <row r="799" spans="1:10" ht="29.45" customHeight="1" thickBot="1" x14ac:dyDescent="0.3">
      <c r="A799" s="68" t="str">
        <f>IF(E799="visualizzare","X","")</f>
        <v/>
      </c>
      <c r="B799" s="57"/>
      <c r="C799" s="59" t="s">
        <v>1710</v>
      </c>
      <c r="D799" s="60"/>
      <c r="E799" s="71"/>
      <c r="F799" s="5" t="s">
        <v>2020</v>
      </c>
      <c r="G799" s="5" t="s">
        <v>2020</v>
      </c>
      <c r="H799" s="5" t="s">
        <v>2020</v>
      </c>
      <c r="I799" s="5" t="s">
        <v>2020</v>
      </c>
      <c r="J799" s="145" t="str">
        <f t="shared" si="51"/>
        <v/>
      </c>
    </row>
    <row r="800" spans="1:10" ht="30.75" thickBot="1" x14ac:dyDescent="0.3">
      <c r="A800" s="14" t="str">
        <f>IF(OR(COUNTIF(A801:A805,"X")&gt;0,J800="non applic."),"X","")</f>
        <v/>
      </c>
      <c r="B800" s="40">
        <v>4303</v>
      </c>
      <c r="C800" s="19" t="s">
        <v>1711</v>
      </c>
      <c r="D800" s="20"/>
      <c r="E800" s="42"/>
      <c r="F800" s="5" t="s">
        <v>2020</v>
      </c>
      <c r="G800" s="5" t="s">
        <v>2020</v>
      </c>
      <c r="H800" s="5" t="s">
        <v>2020</v>
      </c>
      <c r="I800" s="5" t="s">
        <v>2020</v>
      </c>
      <c r="J800" s="145" t="str">
        <f t="shared" ref="J800:J805" si="52">IF(OR($E$695="non applic.",$E$769="non applic.",$E$800="non applic.")=TRUE,"entfällt","")</f>
        <v/>
      </c>
    </row>
    <row r="801" spans="1:10" ht="52.5" customHeight="1" x14ac:dyDescent="0.25">
      <c r="A801" s="157" t="str">
        <f>IF(E801="con difetti","X",
IF(E801="non applic.","na",
IF(E801="prog. ITR","I",
IF(E801="nota","no",
IF(OR(E801="senza difetti",E801="verificare"),"","")))))</f>
        <v/>
      </c>
      <c r="B801" s="158">
        <v>4303.01</v>
      </c>
      <c r="C801" s="159" t="s">
        <v>1712</v>
      </c>
      <c r="D801" s="160" t="s">
        <v>0</v>
      </c>
      <c r="E801" s="161"/>
      <c r="F801" s="5" t="s">
        <v>2020</v>
      </c>
      <c r="G801" s="5" t="s">
        <v>2020</v>
      </c>
      <c r="H801" s="5" t="s">
        <v>2020</v>
      </c>
      <c r="I801" s="5" t="s">
        <v>2020</v>
      </c>
      <c r="J801" s="145" t="str">
        <f t="shared" si="52"/>
        <v/>
      </c>
    </row>
    <row r="802" spans="1:10" ht="15" customHeight="1" x14ac:dyDescent="0.25">
      <c r="A802" s="53" t="str">
        <f>IF(E802="visualizzare","X","")</f>
        <v/>
      </c>
      <c r="B802" s="54"/>
      <c r="C802" s="55" t="s">
        <v>1713</v>
      </c>
      <c r="D802" s="58"/>
      <c r="E802" s="71"/>
      <c r="F802" s="5" t="s">
        <v>2020</v>
      </c>
      <c r="G802" s="5" t="s">
        <v>2020</v>
      </c>
      <c r="H802" s="5" t="s">
        <v>2020</v>
      </c>
      <c r="I802" s="5" t="s">
        <v>2020</v>
      </c>
      <c r="J802" s="145" t="str">
        <f t="shared" si="52"/>
        <v/>
      </c>
    </row>
    <row r="803" spans="1:10" ht="52.5" customHeight="1" x14ac:dyDescent="0.25">
      <c r="A803" s="157" t="str">
        <f>IF(E803="con difetti","X",
IF(E803="non applic.","na",
IF(E803="prog. ITR","I",
IF(E803="nota","no",
IF(OR(E803="senza difetti",E803="verificare"),"","")))))</f>
        <v/>
      </c>
      <c r="B803" s="162">
        <v>4303.0200000000004</v>
      </c>
      <c r="C803" s="163" t="s">
        <v>1714</v>
      </c>
      <c r="D803" s="164" t="s">
        <v>0</v>
      </c>
      <c r="E803" s="161"/>
      <c r="F803" s="5" t="s">
        <v>2020</v>
      </c>
      <c r="G803" s="5" t="s">
        <v>2020</v>
      </c>
      <c r="H803" s="5" t="s">
        <v>2020</v>
      </c>
      <c r="I803" s="5" t="s">
        <v>2020</v>
      </c>
      <c r="J803" s="145" t="str">
        <f t="shared" si="52"/>
        <v/>
      </c>
    </row>
    <row r="804" spans="1:10" ht="45" x14ac:dyDescent="0.25">
      <c r="A804" s="53" t="str">
        <f>IF(E804="visualizzare","X","")</f>
        <v/>
      </c>
      <c r="B804" s="54"/>
      <c r="C804" s="55" t="s">
        <v>1715</v>
      </c>
      <c r="D804" s="58"/>
      <c r="E804" s="71"/>
      <c r="F804" s="5" t="s">
        <v>2020</v>
      </c>
      <c r="G804" s="5" t="s">
        <v>2020</v>
      </c>
      <c r="H804" s="5" t="s">
        <v>2020</v>
      </c>
      <c r="I804" s="5" t="s">
        <v>2020</v>
      </c>
      <c r="J804" s="145" t="str">
        <f t="shared" si="52"/>
        <v/>
      </c>
    </row>
    <row r="805" spans="1:10" ht="29.45" customHeight="1" thickBot="1" x14ac:dyDescent="0.3">
      <c r="A805" s="68" t="str">
        <f>IF(E805="visualizzare","X","")</f>
        <v/>
      </c>
      <c r="B805" s="57"/>
      <c r="C805" s="59" t="s">
        <v>1716</v>
      </c>
      <c r="D805" s="60"/>
      <c r="E805" s="72"/>
      <c r="F805" s="5" t="s">
        <v>2020</v>
      </c>
      <c r="G805" s="5" t="s">
        <v>2020</v>
      </c>
      <c r="H805" s="5" t="s">
        <v>2020</v>
      </c>
      <c r="I805" s="5" t="s">
        <v>2020</v>
      </c>
      <c r="J805" s="145" t="str">
        <f t="shared" si="52"/>
        <v/>
      </c>
    </row>
    <row r="806" spans="1:10" ht="15" customHeight="1" thickBot="1" x14ac:dyDescent="0.3">
      <c r="A806" s="28" t="str">
        <f>IF(OR(A807="X",A808="X",A809="X",J806="non applic."),"X","")</f>
        <v/>
      </c>
      <c r="B806" s="37">
        <v>4400</v>
      </c>
      <c r="C806" s="29" t="s">
        <v>2183</v>
      </c>
      <c r="D806" s="30"/>
      <c r="E806" s="47"/>
      <c r="F806" s="5" t="s">
        <v>2020</v>
      </c>
      <c r="G806" s="5" t="s">
        <v>2020</v>
      </c>
      <c r="H806" s="5" t="s">
        <v>2020</v>
      </c>
      <c r="I806" s="5" t="s">
        <v>2020</v>
      </c>
      <c r="J806" s="145" t="str">
        <f>IF(OR($E$695="non applic.",$E$806="non applic.")=TRUE,"entfällt","")</f>
        <v/>
      </c>
    </row>
    <row r="807" spans="1:10" ht="36.950000000000003" customHeight="1" x14ac:dyDescent="0.25">
      <c r="A807" s="157" t="str">
        <f>IF(E807="con difetti","X",
IF(E807="non applic.","na",
IF(E807="prog. ITR","I",
IF(E807="nota","no",
IF(OR(E807="senza difetti",E807="verificare"),"","")))))</f>
        <v/>
      </c>
      <c r="B807" s="158">
        <v>4401</v>
      </c>
      <c r="C807" s="169" t="s">
        <v>2018</v>
      </c>
      <c r="D807" s="160"/>
      <c r="E807" s="161"/>
      <c r="F807" s="5" t="s">
        <v>2020</v>
      </c>
      <c r="G807" s="5" t="s">
        <v>2020</v>
      </c>
      <c r="H807" s="5" t="s">
        <v>2020</v>
      </c>
      <c r="I807" s="5" t="s">
        <v>2020</v>
      </c>
      <c r="J807" s="145" t="str">
        <f>IF(OR($E$695="non applic.",$E$806="non applic.",$E$807="non applic.")=TRUE,"entfällt","")</f>
        <v/>
      </c>
    </row>
    <row r="808" spans="1:10" ht="36.950000000000003" customHeight="1" x14ac:dyDescent="0.25">
      <c r="A808" s="157" t="str">
        <f>IF(E808="con difetti","X",
IF(E808="non applic.","na",
IF(E808="prog. ITR","I",
IF(E808="nota","no",
IF(OR(E808="senza difetti",E808="verificare"),"","")))))</f>
        <v/>
      </c>
      <c r="B808" s="162">
        <v>4402</v>
      </c>
      <c r="C808" s="170" t="s">
        <v>2018</v>
      </c>
      <c r="D808" s="164"/>
      <c r="E808" s="161"/>
      <c r="F808" s="5" t="s">
        <v>2020</v>
      </c>
      <c r="G808" s="5" t="s">
        <v>2020</v>
      </c>
      <c r="H808" s="5" t="s">
        <v>2020</v>
      </c>
      <c r="I808" s="5" t="s">
        <v>2020</v>
      </c>
      <c r="J808" s="145" t="str">
        <f>IF(OR($E$695="non applic.",$E$806="non applic.",$E$808="non applic.")=TRUE,"entfällt","")</f>
        <v/>
      </c>
    </row>
    <row r="809" spans="1:10" ht="36.950000000000003" customHeight="1" thickBot="1" x14ac:dyDescent="0.3">
      <c r="A809" s="157" t="str">
        <f>IF(E809="con difetti","X",
IF(E809="non applic.","na",
IF(E809="prog. ITR","I",
IF(E809="nota","no",
IF(OR(E809="senza difetti",E809="verificare"),"","")))))</f>
        <v/>
      </c>
      <c r="B809" s="171">
        <v>4403</v>
      </c>
      <c r="C809" s="172" t="s">
        <v>2018</v>
      </c>
      <c r="D809" s="173"/>
      <c r="E809" s="174"/>
      <c r="F809" s="5" t="s">
        <v>2020</v>
      </c>
      <c r="G809" s="5" t="s">
        <v>2020</v>
      </c>
      <c r="H809" s="5" t="s">
        <v>2020</v>
      </c>
      <c r="I809" s="5" t="s">
        <v>2020</v>
      </c>
      <c r="J809" s="145" t="str">
        <f>IF(OR($E$695="non applic.",$E$806="non applic.",$E$809="non applic.")=TRUE,"entfällt","")</f>
        <v/>
      </c>
    </row>
    <row r="810" spans="1:10" ht="19.5" thickBot="1" x14ac:dyDescent="0.3">
      <c r="A810" s="149" t="str">
        <f>IF(OR(A811="X",A827="X",A872="X",J810="non applic."),"X","")</f>
        <v/>
      </c>
      <c r="B810" s="49">
        <v>5000</v>
      </c>
      <c r="C810" s="152" t="s">
        <v>1717</v>
      </c>
      <c r="D810" s="153"/>
      <c r="E810" s="154"/>
      <c r="F810" s="5" t="s">
        <v>2020</v>
      </c>
      <c r="G810" s="5" t="s">
        <v>2020</v>
      </c>
      <c r="H810" s="5" t="s">
        <v>2020</v>
      </c>
      <c r="I810" s="5" t="s">
        <v>2020</v>
      </c>
      <c r="J810" s="145" t="str">
        <f>IF(OR($E$810="non applic.")=TRUE,"entfällt","")</f>
        <v/>
      </c>
    </row>
    <row r="811" spans="1:10" ht="30.75" thickBot="1" x14ac:dyDescent="0.3">
      <c r="A811" s="27" t="str">
        <f>IF(OR(A812="X",A822="X",J811="non applic."),"X","")</f>
        <v/>
      </c>
      <c r="B811" s="39">
        <v>5100</v>
      </c>
      <c r="C811" s="18" t="s">
        <v>1718</v>
      </c>
      <c r="D811" s="22"/>
      <c r="E811" s="45"/>
      <c r="F811" s="5" t="s">
        <v>2020</v>
      </c>
      <c r="G811" s="5" t="s">
        <v>2020</v>
      </c>
      <c r="H811" s="5" t="s">
        <v>2020</v>
      </c>
      <c r="I811" s="5" t="s">
        <v>2020</v>
      </c>
      <c r="J811" s="145" t="str">
        <f>IF(OR($E$810="non applic.",$E$811="non applic.")=TRUE,"entfällt","")</f>
        <v/>
      </c>
    </row>
    <row r="812" spans="1:10" ht="15.75" thickBot="1" x14ac:dyDescent="0.3">
      <c r="A812" s="14" t="str">
        <f>IF(OR(COUNTIF(A813:A821,"X")&gt;0,J812="non applic."),"X","")</f>
        <v/>
      </c>
      <c r="B812" s="40">
        <v>5101</v>
      </c>
      <c r="C812" s="19" t="s">
        <v>1719</v>
      </c>
      <c r="D812" s="20"/>
      <c r="E812" s="42"/>
      <c r="F812" s="5" t="s">
        <v>2020</v>
      </c>
      <c r="G812" s="5" t="s">
        <v>2020</v>
      </c>
      <c r="H812" s="5" t="s">
        <v>2020</v>
      </c>
      <c r="I812" s="5" t="s">
        <v>2020</v>
      </c>
      <c r="J812" s="145" t="str">
        <f t="shared" ref="J812:J821" si="53">IF(OR($E$810="non applic.",$E$811="non applic.",$E$812="non applic.")=TRUE,"entfällt","")</f>
        <v/>
      </c>
    </row>
    <row r="813" spans="1:10" ht="52.5" customHeight="1" x14ac:dyDescent="0.25">
      <c r="A813" s="157" t="str">
        <f>IF(E813="con difetti","X",
IF(E813="non applic.","na",
IF(E813="prog. ITR","I",
IF(E813="nota","no",
IF(OR(E813="senza difetti",E813="verificare"),"","")))))</f>
        <v/>
      </c>
      <c r="B813" s="158">
        <v>5101.01</v>
      </c>
      <c r="C813" s="159" t="s">
        <v>1720</v>
      </c>
      <c r="D813" s="160" t="s">
        <v>0</v>
      </c>
      <c r="E813" s="161"/>
      <c r="F813" s="5" t="s">
        <v>2020</v>
      </c>
      <c r="G813" s="5" t="s">
        <v>2020</v>
      </c>
      <c r="H813" s="5" t="s">
        <v>2020</v>
      </c>
      <c r="I813" s="5" t="s">
        <v>2020</v>
      </c>
      <c r="J813" s="145" t="str">
        <f t="shared" si="53"/>
        <v/>
      </c>
    </row>
    <row r="814" spans="1:10" ht="30" x14ac:dyDescent="0.25">
      <c r="A814" s="53" t="str">
        <f>IF(E814="visualizzare","X","")</f>
        <v/>
      </c>
      <c r="B814" s="54"/>
      <c r="C814" s="55" t="s">
        <v>2184</v>
      </c>
      <c r="D814" s="58"/>
      <c r="E814" s="71"/>
      <c r="F814" s="5" t="s">
        <v>2020</v>
      </c>
      <c r="G814" s="5" t="s">
        <v>2020</v>
      </c>
      <c r="H814" s="5" t="s">
        <v>2020</v>
      </c>
      <c r="I814" s="5" t="s">
        <v>2020</v>
      </c>
      <c r="J814" s="145" t="str">
        <f t="shared" si="53"/>
        <v/>
      </c>
    </row>
    <row r="815" spans="1:10" ht="52.5" customHeight="1" x14ac:dyDescent="0.25">
      <c r="A815" s="157" t="str">
        <f>IF(E815="con difetti","X",
IF(E815="non applic.","na",
IF(E815="prog. ITR","I",
IF(E815="nota","no",
IF(OR(E815="senza difetti",E815="verificare"),"","")))))</f>
        <v/>
      </c>
      <c r="B815" s="162">
        <v>5101.0200000000004</v>
      </c>
      <c r="C815" s="163" t="s">
        <v>2185</v>
      </c>
      <c r="D815" s="164" t="s">
        <v>0</v>
      </c>
      <c r="E815" s="161"/>
      <c r="F815" s="5" t="s">
        <v>2020</v>
      </c>
      <c r="G815" s="5" t="s">
        <v>2020</v>
      </c>
      <c r="H815" s="5" t="s">
        <v>2020</v>
      </c>
      <c r="I815" s="5" t="s">
        <v>2020</v>
      </c>
      <c r="J815" s="145" t="str">
        <f t="shared" si="53"/>
        <v/>
      </c>
    </row>
    <row r="816" spans="1:10" ht="29.45" customHeight="1" x14ac:dyDescent="0.25">
      <c r="A816" s="53" t="str">
        <f>IF(E816="visualizzare","X","")</f>
        <v/>
      </c>
      <c r="B816" s="54"/>
      <c r="C816" s="55" t="s">
        <v>2186</v>
      </c>
      <c r="D816" s="58"/>
      <c r="E816" s="71"/>
      <c r="F816" s="5" t="s">
        <v>2020</v>
      </c>
      <c r="G816" s="5" t="s">
        <v>2020</v>
      </c>
      <c r="H816" s="5" t="s">
        <v>2020</v>
      </c>
      <c r="I816" s="5" t="s">
        <v>2020</v>
      </c>
      <c r="J816" s="145" t="str">
        <f t="shared" si="53"/>
        <v/>
      </c>
    </row>
    <row r="817" spans="1:10" ht="52.5" customHeight="1" x14ac:dyDescent="0.25">
      <c r="A817" s="157" t="str">
        <f>IF(E817="con difetti","X",
IF(E817="non applic.","na",
IF(E817="prog. ITR","I",
IF(E817="nota","no",
IF(OR(E817="senza difetti",E817="verificare"),"","")))))</f>
        <v/>
      </c>
      <c r="B817" s="162">
        <v>5101.03</v>
      </c>
      <c r="C817" s="163" t="s">
        <v>2187</v>
      </c>
      <c r="D817" s="164" t="s">
        <v>0</v>
      </c>
      <c r="E817" s="161"/>
      <c r="F817" s="5" t="s">
        <v>2020</v>
      </c>
      <c r="G817" s="5" t="s">
        <v>2020</v>
      </c>
      <c r="H817" s="5" t="s">
        <v>2020</v>
      </c>
      <c r="I817" s="5" t="s">
        <v>2020</v>
      </c>
      <c r="J817" s="145" t="str">
        <f t="shared" si="53"/>
        <v/>
      </c>
    </row>
    <row r="818" spans="1:10" ht="15" customHeight="1" x14ac:dyDescent="0.25">
      <c r="A818" s="53" t="str">
        <f>IF(E818="visualizzare","X","")</f>
        <v/>
      </c>
      <c r="B818" s="54"/>
      <c r="C818" s="81" t="s">
        <v>2188</v>
      </c>
      <c r="D818" s="58"/>
      <c r="E818" s="71"/>
      <c r="F818" s="5" t="s">
        <v>2020</v>
      </c>
      <c r="G818" s="5" t="s">
        <v>2020</v>
      </c>
      <c r="H818" s="5" t="s">
        <v>2020</v>
      </c>
      <c r="I818" s="5" t="s">
        <v>2020</v>
      </c>
      <c r="J818" s="145" t="str">
        <f t="shared" si="53"/>
        <v/>
      </c>
    </row>
    <row r="819" spans="1:10" ht="15" customHeight="1" x14ac:dyDescent="0.25">
      <c r="A819" s="53" t="str">
        <f>IF(E819="visualizzare","X","")</f>
        <v/>
      </c>
      <c r="B819" s="54"/>
      <c r="C819" s="81" t="s">
        <v>2189</v>
      </c>
      <c r="D819" s="58"/>
      <c r="E819" s="71"/>
      <c r="F819" s="5" t="s">
        <v>2020</v>
      </c>
      <c r="G819" s="5" t="s">
        <v>2020</v>
      </c>
      <c r="H819" s="5" t="s">
        <v>2020</v>
      </c>
      <c r="I819" s="5" t="s">
        <v>2020</v>
      </c>
      <c r="J819" s="145" t="str">
        <f t="shared" si="53"/>
        <v/>
      </c>
    </row>
    <row r="820" spans="1:10" ht="15" customHeight="1" x14ac:dyDescent="0.25">
      <c r="A820" s="53" t="str">
        <f>IF(E820="visualizzare","X","")</f>
        <v/>
      </c>
      <c r="B820" s="54"/>
      <c r="C820" s="81" t="s">
        <v>2190</v>
      </c>
      <c r="D820" s="58"/>
      <c r="E820" s="71"/>
      <c r="F820" s="5" t="s">
        <v>2020</v>
      </c>
      <c r="G820" s="5" t="s">
        <v>2020</v>
      </c>
      <c r="H820" s="5" t="s">
        <v>2020</v>
      </c>
      <c r="I820" s="5" t="s">
        <v>2020</v>
      </c>
      <c r="J820" s="145" t="str">
        <f t="shared" si="53"/>
        <v/>
      </c>
    </row>
    <row r="821" spans="1:10" ht="29.45" customHeight="1" thickBot="1" x14ac:dyDescent="0.3">
      <c r="A821" s="53" t="str">
        <f>IF(E821="visualizzare","X","")</f>
        <v/>
      </c>
      <c r="B821" s="57"/>
      <c r="C821" s="67" t="s">
        <v>1349</v>
      </c>
      <c r="D821" s="60"/>
      <c r="E821" s="71"/>
      <c r="F821" s="5" t="s">
        <v>2020</v>
      </c>
      <c r="G821" s="5" t="s">
        <v>2020</v>
      </c>
      <c r="H821" s="5" t="s">
        <v>2020</v>
      </c>
      <c r="I821" s="5" t="s">
        <v>2020</v>
      </c>
      <c r="J821" s="145" t="str">
        <f t="shared" si="53"/>
        <v/>
      </c>
    </row>
    <row r="822" spans="1:10" ht="15.75" thickBot="1" x14ac:dyDescent="0.3">
      <c r="A822" s="14" t="str">
        <f>IF(OR(COUNTIF(A823:A826,"X")&gt;0,J822="non applic."),"X","")</f>
        <v/>
      </c>
      <c r="B822" s="40">
        <v>5102</v>
      </c>
      <c r="C822" s="19" t="s">
        <v>1626</v>
      </c>
      <c r="D822" s="20"/>
      <c r="E822" s="42"/>
      <c r="F822" s="5" t="s">
        <v>2020</v>
      </c>
      <c r="G822" s="5" t="s">
        <v>2020</v>
      </c>
      <c r="H822" s="5" t="s">
        <v>2020</v>
      </c>
      <c r="I822" s="5" t="s">
        <v>2020</v>
      </c>
      <c r="J822" s="145" t="str">
        <f>IF(OR($E$810="non applic.",$E$811="non applic.",$E$822="non applic.")=TRUE,"entfällt","")</f>
        <v/>
      </c>
    </row>
    <row r="823" spans="1:10" ht="52.5" customHeight="1" x14ac:dyDescent="0.25">
      <c r="A823" s="157" t="str">
        <f>IF(E823="con difetti","X",
IF(E823="non applic.","na",
IF(E823="prog. ITR","I",
IF(E823="nota","no",
IF(OR(E823="senza difetti",E823="verificare"),"","")))))</f>
        <v/>
      </c>
      <c r="B823" s="158">
        <v>5102.01</v>
      </c>
      <c r="C823" s="159" t="s">
        <v>1627</v>
      </c>
      <c r="D823" s="160" t="s">
        <v>0</v>
      </c>
      <c r="E823" s="161"/>
      <c r="F823" s="5" t="s">
        <v>2020</v>
      </c>
      <c r="G823" s="5" t="s">
        <v>2020</v>
      </c>
      <c r="H823" s="5" t="s">
        <v>2020</v>
      </c>
      <c r="I823" s="5" t="s">
        <v>2020</v>
      </c>
      <c r="J823" s="145" t="str">
        <f>IF(OR($E$810="non applic.",$E$811="non applic.",$E$822="non applic.")=TRUE,"entfällt","")</f>
        <v/>
      </c>
    </row>
    <row r="824" spans="1:10" ht="15" customHeight="1" x14ac:dyDescent="0.25">
      <c r="A824" s="53" t="str">
        <f>IF(E824="visualizzare","X","")</f>
        <v/>
      </c>
      <c r="B824" s="54"/>
      <c r="C824" s="55" t="s">
        <v>2191</v>
      </c>
      <c r="D824" s="58"/>
      <c r="E824" s="71"/>
      <c r="F824" s="5" t="s">
        <v>2020</v>
      </c>
      <c r="G824" s="5" t="s">
        <v>2020</v>
      </c>
      <c r="H824" s="5" t="s">
        <v>2020</v>
      </c>
      <c r="I824" s="5" t="s">
        <v>2020</v>
      </c>
      <c r="J824" s="145" t="str">
        <f>IF(OR($E$810="non applic.",$E$811="non applic.",$E$822="non applic.")=TRUE,"entfällt","")</f>
        <v/>
      </c>
    </row>
    <row r="825" spans="1:10" ht="52.5" customHeight="1" x14ac:dyDescent="0.25">
      <c r="A825" s="157" t="str">
        <f>IF(E825="con difetti","X",
IF(E825="non applic.","na",
IF(E825="prog. ITR","I",
IF(E825="nota","no",
IF(OR(E825="senza difetti",E825="verificare"),"","")))))</f>
        <v/>
      </c>
      <c r="B825" s="162">
        <v>5102.0200000000004</v>
      </c>
      <c r="C825" s="163" t="s">
        <v>1118</v>
      </c>
      <c r="D825" s="164" t="s">
        <v>0</v>
      </c>
      <c r="E825" s="161"/>
      <c r="F825" s="5" t="s">
        <v>2020</v>
      </c>
      <c r="G825" s="5" t="s">
        <v>2020</v>
      </c>
      <c r="H825" s="5" t="s">
        <v>2020</v>
      </c>
      <c r="I825" s="5" t="s">
        <v>2020</v>
      </c>
      <c r="J825" s="145" t="str">
        <f>IF(OR($E$810="non applic.",$E$811="non applic.",$E$822="non applic.")=TRUE,"entfällt","")</f>
        <v/>
      </c>
    </row>
    <row r="826" spans="1:10" ht="45.75" thickBot="1" x14ac:dyDescent="0.3">
      <c r="A826" s="53" t="str">
        <f>IF(E826="visualizzare","X","")</f>
        <v/>
      </c>
      <c r="B826" s="57"/>
      <c r="C826" s="59" t="s">
        <v>2192</v>
      </c>
      <c r="D826" s="60"/>
      <c r="E826" s="71"/>
      <c r="F826" s="5" t="s">
        <v>2020</v>
      </c>
      <c r="G826" s="5" t="s">
        <v>2020</v>
      </c>
      <c r="H826" s="5" t="s">
        <v>2020</v>
      </c>
      <c r="I826" s="5" t="s">
        <v>2020</v>
      </c>
      <c r="J826" s="145" t="str">
        <f>IF(OR($E$810="non applic.",$E$811="non applic.",$E$822="non applic.")=TRUE,"entfällt","")</f>
        <v/>
      </c>
    </row>
    <row r="827" spans="1:10" ht="15.75" thickBot="1" x14ac:dyDescent="0.3">
      <c r="A827" s="27" t="str">
        <f>IF(OR(A828="X",A838="X",A845="X",J827="non applic."),"X","")</f>
        <v/>
      </c>
      <c r="B827" s="39">
        <v>5200</v>
      </c>
      <c r="C827" s="18" t="s">
        <v>2193</v>
      </c>
      <c r="D827" s="22"/>
      <c r="E827" s="41"/>
      <c r="F827" s="5" t="s">
        <v>2020</v>
      </c>
      <c r="G827" s="5" t="s">
        <v>2020</v>
      </c>
      <c r="H827" s="5" t="s">
        <v>2020</v>
      </c>
      <c r="I827" s="5" t="s">
        <v>2020</v>
      </c>
      <c r="J827" s="145" t="str">
        <f>IF(OR($E$810="non applic.",$E$827="non applic.")=TRUE,"entfällt","")</f>
        <v/>
      </c>
    </row>
    <row r="828" spans="1:10" ht="15.75" thickBot="1" x14ac:dyDescent="0.3">
      <c r="A828" s="14" t="str">
        <f>IF(OR(COUNTIF(A829:A837,"X")&gt;0,J828="non applic."),"X","")</f>
        <v/>
      </c>
      <c r="B828" s="40">
        <v>5201</v>
      </c>
      <c r="C828" s="19" t="s">
        <v>2194</v>
      </c>
      <c r="D828" s="20"/>
      <c r="E828" s="42"/>
      <c r="F828" s="5" t="s">
        <v>2020</v>
      </c>
      <c r="G828" s="5" t="s">
        <v>2020</v>
      </c>
      <c r="H828" s="5" t="s">
        <v>2020</v>
      </c>
      <c r="I828" s="5" t="s">
        <v>2020</v>
      </c>
      <c r="J828" s="145" t="str">
        <f t="shared" ref="J828:J837" si="54">IF(OR($E$810="non applic.",$E$827="non applic.",$E$828="non applic.")=TRUE,"entfällt","")</f>
        <v/>
      </c>
    </row>
    <row r="829" spans="1:10" ht="57" customHeight="1" x14ac:dyDescent="0.25">
      <c r="A829" s="157" t="str">
        <f>IF(E829="con difetti","X",
IF(E829="non applic.","na",
IF(E829="prog. ITR","I",
IF(E829="nota","no",
IF(OR(E829="senza difetti",E829="verificare"),"","")))))</f>
        <v/>
      </c>
      <c r="B829" s="158">
        <v>5201.01</v>
      </c>
      <c r="C829" s="159" t="s">
        <v>2195</v>
      </c>
      <c r="D829" s="160" t="s">
        <v>2021</v>
      </c>
      <c r="E829" s="161"/>
      <c r="F829" s="5" t="s">
        <v>2020</v>
      </c>
      <c r="G829" s="5" t="s">
        <v>2020</v>
      </c>
      <c r="H829" s="5" t="s">
        <v>2020</v>
      </c>
      <c r="I829" s="5" t="s">
        <v>2020</v>
      </c>
      <c r="J829" s="145" t="str">
        <f t="shared" si="54"/>
        <v/>
      </c>
    </row>
    <row r="830" spans="1:10" ht="15" customHeight="1" x14ac:dyDescent="0.25">
      <c r="A830" s="53" t="str">
        <f>IF(E830="visualizzare","X","")</f>
        <v/>
      </c>
      <c r="B830" s="54"/>
      <c r="C830" s="55" t="s">
        <v>2196</v>
      </c>
      <c r="D830" s="58"/>
      <c r="E830" s="71"/>
      <c r="F830" s="5" t="s">
        <v>2020</v>
      </c>
      <c r="G830" s="5" t="s">
        <v>2020</v>
      </c>
      <c r="H830" s="5" t="s">
        <v>2020</v>
      </c>
      <c r="I830" s="5" t="s">
        <v>2020</v>
      </c>
      <c r="J830" s="145" t="str">
        <f t="shared" si="54"/>
        <v/>
      </c>
    </row>
    <row r="831" spans="1:10" ht="29.45" customHeight="1" x14ac:dyDescent="0.25">
      <c r="A831" s="53" t="str">
        <f>IF(E831="visualizzare","X","")</f>
        <v/>
      </c>
      <c r="B831" s="54"/>
      <c r="C831" s="55" t="s">
        <v>1150</v>
      </c>
      <c r="D831" s="58"/>
      <c r="E831" s="71"/>
      <c r="F831" s="5" t="s">
        <v>2020</v>
      </c>
      <c r="G831" s="5" t="s">
        <v>2020</v>
      </c>
      <c r="H831" s="5" t="s">
        <v>2020</v>
      </c>
      <c r="I831" s="5" t="s">
        <v>2020</v>
      </c>
      <c r="J831" s="145" t="str">
        <f t="shared" si="54"/>
        <v/>
      </c>
    </row>
    <row r="832" spans="1:10" ht="57" customHeight="1" x14ac:dyDescent="0.25">
      <c r="A832" s="157" t="str">
        <f>IF(E832="con difetti","X",
IF(E832="non applic.","na",
IF(E832="prog. ITR","I",
IF(E832="nota","no",
IF(OR(E832="senza difetti",E832="verificare"),"","")))))</f>
        <v/>
      </c>
      <c r="B832" s="162">
        <v>5201.0200000000004</v>
      </c>
      <c r="C832" s="163" t="s">
        <v>2197</v>
      </c>
      <c r="D832" s="164" t="s">
        <v>2021</v>
      </c>
      <c r="E832" s="161"/>
      <c r="F832" s="5" t="s">
        <v>2020</v>
      </c>
      <c r="G832" s="5" t="s">
        <v>2020</v>
      </c>
      <c r="H832" s="5" t="s">
        <v>2020</v>
      </c>
      <c r="I832" s="5" t="s">
        <v>2020</v>
      </c>
      <c r="J832" s="145" t="str">
        <f t="shared" si="54"/>
        <v/>
      </c>
    </row>
    <row r="833" spans="1:10" ht="15" customHeight="1" x14ac:dyDescent="0.25">
      <c r="A833" s="53" t="str">
        <f>IF(E833="visualizzare","X","")</f>
        <v/>
      </c>
      <c r="B833" s="54"/>
      <c r="C833" s="55" t="s">
        <v>2198</v>
      </c>
      <c r="D833" s="58"/>
      <c r="E833" s="71"/>
      <c r="F833" s="5" t="s">
        <v>2020</v>
      </c>
      <c r="G833" s="5" t="s">
        <v>2020</v>
      </c>
      <c r="H833" s="5" t="s">
        <v>2020</v>
      </c>
      <c r="I833" s="5" t="s">
        <v>2020</v>
      </c>
      <c r="J833" s="145" t="str">
        <f t="shared" si="54"/>
        <v/>
      </c>
    </row>
    <row r="834" spans="1:10" ht="52.5" customHeight="1" x14ac:dyDescent="0.25">
      <c r="A834" s="157" t="str">
        <f>IF(E834="con difetti","X",
IF(E834="non applic.","na",
IF(E834="prog. ITR","I",
IF(E834="nota","no",
IF(OR(E834="senza difetti",E834="verificare"),"","")))))</f>
        <v/>
      </c>
      <c r="B834" s="162">
        <v>5201.03</v>
      </c>
      <c r="C834" s="163" t="s">
        <v>2199</v>
      </c>
      <c r="D834" s="164" t="s">
        <v>0</v>
      </c>
      <c r="E834" s="161"/>
      <c r="F834" s="5" t="s">
        <v>2020</v>
      </c>
      <c r="G834" s="5" t="s">
        <v>2020</v>
      </c>
      <c r="H834" s="5" t="s">
        <v>2020</v>
      </c>
      <c r="I834" s="5" t="s">
        <v>2020</v>
      </c>
      <c r="J834" s="145" t="str">
        <f t="shared" si="54"/>
        <v/>
      </c>
    </row>
    <row r="835" spans="1:10" ht="44.1" customHeight="1" x14ac:dyDescent="0.25">
      <c r="A835" s="53" t="str">
        <f>IF(E835="visualizzare","X","")</f>
        <v/>
      </c>
      <c r="B835" s="54"/>
      <c r="C835" s="55" t="s">
        <v>2200</v>
      </c>
      <c r="D835" s="58"/>
      <c r="E835" s="71"/>
      <c r="F835" s="5" t="s">
        <v>2020</v>
      </c>
      <c r="G835" s="5" t="s">
        <v>2020</v>
      </c>
      <c r="H835" s="5" t="s">
        <v>2020</v>
      </c>
      <c r="I835" s="5" t="s">
        <v>2020</v>
      </c>
      <c r="J835" s="145" t="str">
        <f t="shared" si="54"/>
        <v/>
      </c>
    </row>
    <row r="836" spans="1:10" ht="52.5" customHeight="1" x14ac:dyDescent="0.25">
      <c r="A836" s="157" t="str">
        <f>IF(E836="con difetti","X",
IF(E836="non applic.","na",
IF(E836="prog. ITR","I",
IF(E836="nota","no",
IF(OR(E836="senza difetti",E836="verificare"),"","")))))</f>
        <v/>
      </c>
      <c r="B836" s="162">
        <v>5201.04</v>
      </c>
      <c r="C836" s="163" t="s">
        <v>2201</v>
      </c>
      <c r="D836" s="164" t="s">
        <v>0</v>
      </c>
      <c r="E836" s="161"/>
      <c r="F836" s="5" t="s">
        <v>2020</v>
      </c>
      <c r="G836" s="5" t="s">
        <v>2020</v>
      </c>
      <c r="H836" s="5" t="s">
        <v>2020</v>
      </c>
      <c r="I836" s="5" t="s">
        <v>2020</v>
      </c>
      <c r="J836" s="145" t="str">
        <f t="shared" si="54"/>
        <v/>
      </c>
    </row>
    <row r="837" spans="1:10" ht="29.45" customHeight="1" thickBot="1" x14ac:dyDescent="0.3">
      <c r="A837" s="53" t="str">
        <f>IF(E837="visualizzare","X","")</f>
        <v/>
      </c>
      <c r="B837" s="57"/>
      <c r="C837" s="59" t="s">
        <v>2202</v>
      </c>
      <c r="D837" s="60"/>
      <c r="E837" s="71"/>
      <c r="F837" s="5" t="s">
        <v>2020</v>
      </c>
      <c r="G837" s="5" t="s">
        <v>2020</v>
      </c>
      <c r="H837" s="5" t="s">
        <v>2020</v>
      </c>
      <c r="I837" s="5" t="s">
        <v>2020</v>
      </c>
      <c r="J837" s="145" t="str">
        <f t="shared" si="54"/>
        <v/>
      </c>
    </row>
    <row r="838" spans="1:10" ht="15.75" thickBot="1" x14ac:dyDescent="0.3">
      <c r="A838" s="14" t="str">
        <f>IF(OR(COUNTIF(A839:A844,"X")&gt;0,J838="non applic."),"X","")</f>
        <v/>
      </c>
      <c r="B838" s="40">
        <v>5202</v>
      </c>
      <c r="C838" s="19" t="s">
        <v>2203</v>
      </c>
      <c r="D838" s="20"/>
      <c r="E838" s="42"/>
      <c r="F838" s="5" t="s">
        <v>2020</v>
      </c>
      <c r="G838" s="5" t="s">
        <v>2020</v>
      </c>
      <c r="H838" s="5" t="s">
        <v>2020</v>
      </c>
      <c r="I838" s="5" t="s">
        <v>2020</v>
      </c>
      <c r="J838" s="145" t="str">
        <f t="shared" ref="J838:J844" si="55">IF(OR($E$810="non applic.",$E$827="non applic.",$E$838="non applic.")=TRUE,"entfällt","")</f>
        <v/>
      </c>
    </row>
    <row r="839" spans="1:10" ht="57" customHeight="1" x14ac:dyDescent="0.25">
      <c r="A839" s="157" t="str">
        <f>IF(E839="con difetti","X",
IF(E839="non applic.","na",
IF(E839="prog. ITR","I",
IF(E839="nota","no",
IF(OR(E839="senza difetti",E839="verificare"),"","")))))</f>
        <v/>
      </c>
      <c r="B839" s="158">
        <v>5202.01</v>
      </c>
      <c r="C839" s="159" t="s">
        <v>2204</v>
      </c>
      <c r="D839" s="160" t="s">
        <v>2021</v>
      </c>
      <c r="E839" s="161"/>
      <c r="F839" s="5" t="s">
        <v>2020</v>
      </c>
      <c r="G839" s="5" t="s">
        <v>2020</v>
      </c>
      <c r="H839" s="5" t="s">
        <v>2020</v>
      </c>
      <c r="I839" s="5" t="s">
        <v>2020</v>
      </c>
      <c r="J839" s="145" t="str">
        <f t="shared" si="55"/>
        <v/>
      </c>
    </row>
    <row r="840" spans="1:10" ht="58.5" customHeight="1" x14ac:dyDescent="0.25">
      <c r="A840" s="53" t="str">
        <f>IF(E840="visualizzare","X","")</f>
        <v/>
      </c>
      <c r="B840" s="54"/>
      <c r="C840" s="55" t="s">
        <v>2205</v>
      </c>
      <c r="D840" s="58"/>
      <c r="E840" s="71"/>
      <c r="F840" s="5" t="s">
        <v>2020</v>
      </c>
      <c r="G840" s="5" t="s">
        <v>2020</v>
      </c>
      <c r="H840" s="5" t="s">
        <v>2020</v>
      </c>
      <c r="I840" s="5" t="s">
        <v>2020</v>
      </c>
      <c r="J840" s="145" t="str">
        <f t="shared" si="55"/>
        <v/>
      </c>
    </row>
    <row r="841" spans="1:10" ht="57" customHeight="1" x14ac:dyDescent="0.25">
      <c r="A841" s="157" t="str">
        <f>IF(E841="con difetti","X",
IF(E841="non applic.","na",
IF(E841="prog. ITR","I",
IF(E841="nota","no",
IF(OR(E841="senza difetti",E841="verificare"),"","")))))</f>
        <v/>
      </c>
      <c r="B841" s="162">
        <v>5202.0200000000004</v>
      </c>
      <c r="C841" s="163" t="s">
        <v>2206</v>
      </c>
      <c r="D841" s="164" t="s">
        <v>2021</v>
      </c>
      <c r="E841" s="161"/>
      <c r="F841" s="5" t="s">
        <v>2020</v>
      </c>
      <c r="G841" s="5" t="s">
        <v>2020</v>
      </c>
      <c r="H841" s="5" t="s">
        <v>2020</v>
      </c>
      <c r="I841" s="5" t="s">
        <v>2020</v>
      </c>
      <c r="J841" s="145" t="str">
        <f t="shared" si="55"/>
        <v/>
      </c>
    </row>
    <row r="842" spans="1:10" ht="44.1" customHeight="1" x14ac:dyDescent="0.25">
      <c r="A842" s="53" t="str">
        <f>IF(E842="visualizzare","X","")</f>
        <v/>
      </c>
      <c r="B842" s="54"/>
      <c r="C842" s="55" t="s">
        <v>2207</v>
      </c>
      <c r="D842" s="58"/>
      <c r="E842" s="71"/>
      <c r="F842" s="5" t="s">
        <v>2020</v>
      </c>
      <c r="G842" s="5" t="s">
        <v>2020</v>
      </c>
      <c r="H842" s="5" t="s">
        <v>2020</v>
      </c>
      <c r="I842" s="5" t="s">
        <v>2020</v>
      </c>
      <c r="J842" s="145" t="str">
        <f t="shared" si="55"/>
        <v/>
      </c>
    </row>
    <row r="843" spans="1:10" ht="57" customHeight="1" x14ac:dyDescent="0.25">
      <c r="A843" s="157" t="str">
        <f>IF(E843="con difetti","X",
IF(E843="non applic.","na",
IF(E843="prog. ITR","I",
IF(E843="nota","no",
IF(OR(E843="senza difetti",E843="verificare"),"","")))))</f>
        <v/>
      </c>
      <c r="B843" s="162">
        <v>5202.03</v>
      </c>
      <c r="C843" s="163" t="s">
        <v>2208</v>
      </c>
      <c r="D843" s="164" t="s">
        <v>2021</v>
      </c>
      <c r="E843" s="161"/>
      <c r="F843" s="5" t="s">
        <v>2020</v>
      </c>
      <c r="G843" s="5" t="s">
        <v>2020</v>
      </c>
      <c r="H843" s="5" t="s">
        <v>2020</v>
      </c>
      <c r="I843" s="1"/>
      <c r="J843" s="145" t="str">
        <f t="shared" si="55"/>
        <v/>
      </c>
    </row>
    <row r="844" spans="1:10" ht="60.75" thickBot="1" x14ac:dyDescent="0.3">
      <c r="A844" s="53" t="str">
        <f>IF(E844="visualizzare","X","")</f>
        <v/>
      </c>
      <c r="B844" s="57"/>
      <c r="C844" s="59" t="s">
        <v>2209</v>
      </c>
      <c r="D844" s="60"/>
      <c r="E844" s="71"/>
      <c r="F844" s="5" t="s">
        <v>2020</v>
      </c>
      <c r="G844" s="5" t="s">
        <v>2020</v>
      </c>
      <c r="H844" s="5" t="s">
        <v>2020</v>
      </c>
      <c r="I844" s="1"/>
      <c r="J844" s="145" t="str">
        <f t="shared" si="55"/>
        <v/>
      </c>
    </row>
    <row r="845" spans="1:10" ht="31.7" customHeight="1" thickBot="1" x14ac:dyDescent="0.3">
      <c r="A845" s="14" t="str">
        <f>IF(OR(COUNTIF(A846:A871,"X")&gt;0,J845="non applic."),"X","")</f>
        <v/>
      </c>
      <c r="B845" s="40">
        <v>5203</v>
      </c>
      <c r="C845" s="19" t="s">
        <v>2210</v>
      </c>
      <c r="D845" s="20"/>
      <c r="E845" s="42"/>
      <c r="F845" s="5" t="s">
        <v>2020</v>
      </c>
      <c r="G845" s="5" t="s">
        <v>2020</v>
      </c>
      <c r="H845" s="5" t="s">
        <v>2020</v>
      </c>
      <c r="I845" s="5" t="s">
        <v>2020</v>
      </c>
      <c r="J845" s="145" t="str">
        <f t="shared" ref="J845:J871" si="56">IF(OR($E$810="non applic.",$E$827="non applic.",$E$845="non applic.")=TRUE,"entfällt","")</f>
        <v/>
      </c>
    </row>
    <row r="846" spans="1:10" ht="51.95" customHeight="1" x14ac:dyDescent="0.25">
      <c r="A846" s="157" t="str">
        <f>IF(E846="con difetti","X",
IF(E846="non applic.","na",
IF(E846="prog. ITR","I",
IF(E846="nota","no",
IF(OR(E846="senza difetti",E846="verificare"),"","")))))</f>
        <v/>
      </c>
      <c r="B846" s="158">
        <v>5203.01</v>
      </c>
      <c r="C846" s="159" t="s">
        <v>2211</v>
      </c>
      <c r="D846" s="160" t="s">
        <v>1</v>
      </c>
      <c r="E846" s="161"/>
      <c r="F846" s="5" t="s">
        <v>2020</v>
      </c>
      <c r="G846" s="5" t="s">
        <v>2020</v>
      </c>
      <c r="H846" s="5" t="s">
        <v>2020</v>
      </c>
      <c r="I846" s="5" t="s">
        <v>2020</v>
      </c>
      <c r="J846" s="145" t="str">
        <f t="shared" si="56"/>
        <v/>
      </c>
    </row>
    <row r="847" spans="1:10" ht="57.6" customHeight="1" x14ac:dyDescent="0.25">
      <c r="A847" s="53" t="str">
        <f>IF(E847="visualizzare","X","")</f>
        <v/>
      </c>
      <c r="B847" s="54"/>
      <c r="C847" s="55" t="s">
        <v>2212</v>
      </c>
      <c r="D847" s="58"/>
      <c r="E847" s="71"/>
      <c r="F847" s="5" t="s">
        <v>2020</v>
      </c>
      <c r="G847" s="5" t="s">
        <v>2020</v>
      </c>
      <c r="H847" s="5" t="s">
        <v>2020</v>
      </c>
      <c r="I847" s="5" t="s">
        <v>2020</v>
      </c>
      <c r="J847" s="145" t="str">
        <f t="shared" si="56"/>
        <v/>
      </c>
    </row>
    <row r="848" spans="1:10" ht="57" customHeight="1" x14ac:dyDescent="0.25">
      <c r="A848" s="157" t="str">
        <f>IF(E848="con difetti","X",
IF(E848="non applic.","na",
IF(E848="prog. ITR","I",
IF(E848="nota","no",
IF(OR(E848="senza difetti",E848="verificare"),"","")))))</f>
        <v/>
      </c>
      <c r="B848" s="162">
        <v>5203.0200000000004</v>
      </c>
      <c r="C848" s="163" t="s">
        <v>2213</v>
      </c>
      <c r="D848" s="164" t="s">
        <v>2021</v>
      </c>
      <c r="E848" s="161"/>
      <c r="F848" s="5" t="s">
        <v>2020</v>
      </c>
      <c r="G848" s="5" t="s">
        <v>2020</v>
      </c>
      <c r="H848" s="5" t="s">
        <v>2020</v>
      </c>
      <c r="I848" s="5" t="s">
        <v>2020</v>
      </c>
      <c r="J848" s="145" t="str">
        <f t="shared" si="56"/>
        <v/>
      </c>
    </row>
    <row r="849" spans="1:10" ht="58.5" customHeight="1" x14ac:dyDescent="0.25">
      <c r="A849" s="53" t="str">
        <f>IF(E849="visualizzare","X","")</f>
        <v/>
      </c>
      <c r="B849" s="54"/>
      <c r="C849" s="55" t="s">
        <v>2214</v>
      </c>
      <c r="D849" s="58"/>
      <c r="E849" s="71"/>
      <c r="F849" s="5" t="s">
        <v>2020</v>
      </c>
      <c r="G849" s="5" t="s">
        <v>2020</v>
      </c>
      <c r="H849" s="5" t="s">
        <v>2020</v>
      </c>
      <c r="I849" s="5" t="s">
        <v>2020</v>
      </c>
      <c r="J849" s="145" t="str">
        <f t="shared" si="56"/>
        <v/>
      </c>
    </row>
    <row r="850" spans="1:10" ht="57" customHeight="1" x14ac:dyDescent="0.25">
      <c r="A850" s="157" t="str">
        <f>IF(E850="con difetti","X",
IF(E850="non applic.","na",
IF(E850="prog. ITR","I",
IF(E850="nota","no",
IF(OR(E850="senza difetti",E850="verificare"),"","")))))</f>
        <v/>
      </c>
      <c r="B850" s="162">
        <v>5203.03</v>
      </c>
      <c r="C850" s="163" t="s">
        <v>2215</v>
      </c>
      <c r="D850" s="164" t="s">
        <v>2021</v>
      </c>
      <c r="E850" s="161"/>
      <c r="F850" s="5" t="s">
        <v>2020</v>
      </c>
      <c r="G850" s="5" t="s">
        <v>2020</v>
      </c>
      <c r="H850" s="5" t="s">
        <v>2020</v>
      </c>
      <c r="I850" s="5" t="s">
        <v>2020</v>
      </c>
      <c r="J850" s="145" t="str">
        <f t="shared" si="56"/>
        <v/>
      </c>
    </row>
    <row r="851" spans="1:10" ht="29.45" customHeight="1" x14ac:dyDescent="0.25">
      <c r="A851" s="53" t="str">
        <f>IF(E851="visualizzare","X","")</f>
        <v/>
      </c>
      <c r="B851" s="54"/>
      <c r="C851" s="55" t="s">
        <v>2216</v>
      </c>
      <c r="D851" s="58"/>
      <c r="E851" s="71"/>
      <c r="F851" s="5" t="s">
        <v>2020</v>
      </c>
      <c r="G851" s="5" t="s">
        <v>2020</v>
      </c>
      <c r="H851" s="5" t="s">
        <v>2020</v>
      </c>
      <c r="I851" s="5" t="s">
        <v>2020</v>
      </c>
      <c r="J851" s="145" t="str">
        <f t="shared" si="56"/>
        <v/>
      </c>
    </row>
    <row r="852" spans="1:10" ht="52.5" customHeight="1" x14ac:dyDescent="0.25">
      <c r="A852" s="157" t="str">
        <f>IF(E852="con difetti","X",
IF(E852="non applic.","na",
IF(E852="prog. ITR","I",
IF(E852="nota","no",
IF(OR(E852="senza difetti",E852="verificare"),"","")))))</f>
        <v/>
      </c>
      <c r="B852" s="162">
        <v>5203.04</v>
      </c>
      <c r="C852" s="163" t="s">
        <v>2217</v>
      </c>
      <c r="D852" s="164" t="s">
        <v>0</v>
      </c>
      <c r="E852" s="161"/>
      <c r="F852" s="5" t="s">
        <v>2020</v>
      </c>
      <c r="G852" s="5" t="s">
        <v>2020</v>
      </c>
      <c r="H852" s="5" t="s">
        <v>2020</v>
      </c>
      <c r="I852" s="5" t="s">
        <v>2020</v>
      </c>
      <c r="J852" s="145" t="str">
        <f t="shared" si="56"/>
        <v/>
      </c>
    </row>
    <row r="853" spans="1:10" ht="15" customHeight="1" x14ac:dyDescent="0.25">
      <c r="A853" s="53" t="str">
        <f>IF(E853="visualizzare","X","")</f>
        <v/>
      </c>
      <c r="B853" s="54"/>
      <c r="C853" s="55" t="s">
        <v>2218</v>
      </c>
      <c r="D853" s="58"/>
      <c r="E853" s="71"/>
      <c r="F853" s="5" t="s">
        <v>2020</v>
      </c>
      <c r="G853" s="5" t="s">
        <v>2020</v>
      </c>
      <c r="H853" s="5" t="s">
        <v>2020</v>
      </c>
      <c r="I853" s="5" t="s">
        <v>2020</v>
      </c>
      <c r="J853" s="145" t="str">
        <f t="shared" si="56"/>
        <v/>
      </c>
    </row>
    <row r="854" spans="1:10" ht="44.1" customHeight="1" x14ac:dyDescent="0.25">
      <c r="A854" s="53" t="str">
        <f>IF(E854="visualizzare","X","")</f>
        <v/>
      </c>
      <c r="B854" s="54"/>
      <c r="C854" s="55" t="s">
        <v>2219</v>
      </c>
      <c r="D854" s="58"/>
      <c r="E854" s="71"/>
      <c r="F854" s="5" t="s">
        <v>2020</v>
      </c>
      <c r="G854" s="5" t="s">
        <v>2020</v>
      </c>
      <c r="H854" s="5" t="s">
        <v>2020</v>
      </c>
      <c r="I854" s="5" t="s">
        <v>2020</v>
      </c>
      <c r="J854" s="145" t="str">
        <f t="shared" si="56"/>
        <v/>
      </c>
    </row>
    <row r="855" spans="1:10" ht="57" customHeight="1" x14ac:dyDescent="0.25">
      <c r="A855" s="157" t="str">
        <f>IF(E855="con difetti","X",
IF(E855="non applic.","na",
IF(E855="prog. ITR","I",
IF(E855="nota","no",
IF(OR(E855="senza difetti",E855="verificare"),"","")))))</f>
        <v/>
      </c>
      <c r="B855" s="162">
        <v>5203.05</v>
      </c>
      <c r="C855" s="163" t="s">
        <v>2220</v>
      </c>
      <c r="D855" s="164" t="s">
        <v>2021</v>
      </c>
      <c r="E855" s="161"/>
      <c r="F855" s="5" t="s">
        <v>2020</v>
      </c>
      <c r="G855" s="5" t="s">
        <v>2020</v>
      </c>
      <c r="H855" s="5" t="s">
        <v>2020</v>
      </c>
      <c r="I855" s="5" t="s">
        <v>2020</v>
      </c>
      <c r="J855" s="145" t="str">
        <f t="shared" si="56"/>
        <v/>
      </c>
    </row>
    <row r="856" spans="1:10" ht="15" customHeight="1" x14ac:dyDescent="0.25">
      <c r="A856" s="53" t="str">
        <f>IF(E856="visualizzare","X","")</f>
        <v/>
      </c>
      <c r="B856" s="54"/>
      <c r="C856" s="55" t="s">
        <v>2221</v>
      </c>
      <c r="D856" s="58"/>
      <c r="E856" s="71"/>
      <c r="F856" s="5" t="s">
        <v>2020</v>
      </c>
      <c r="G856" s="5" t="s">
        <v>2020</v>
      </c>
      <c r="H856" s="5" t="s">
        <v>2020</v>
      </c>
      <c r="I856" s="5" t="s">
        <v>2020</v>
      </c>
      <c r="J856" s="145" t="str">
        <f t="shared" si="56"/>
        <v/>
      </c>
    </row>
    <row r="857" spans="1:10" ht="52.5" customHeight="1" x14ac:dyDescent="0.25">
      <c r="A857" s="157" t="str">
        <f>IF(E857="con difetti","X",
IF(E857="non applic.","na",
IF(E857="prog. ITR","I",
IF(E857="nota","no",
IF(OR(E857="senza difetti",E857="verificare"),"","")))))</f>
        <v/>
      </c>
      <c r="B857" s="162">
        <v>5203.0600000000004</v>
      </c>
      <c r="C857" s="163" t="s">
        <v>2222</v>
      </c>
      <c r="D857" s="164" t="s">
        <v>0</v>
      </c>
      <c r="E857" s="161"/>
      <c r="F857" s="5" t="s">
        <v>2020</v>
      </c>
      <c r="G857" s="5" t="s">
        <v>2020</v>
      </c>
      <c r="H857" s="5" t="s">
        <v>2020</v>
      </c>
      <c r="I857" s="5" t="s">
        <v>2020</v>
      </c>
      <c r="J857" s="145" t="str">
        <f t="shared" si="56"/>
        <v/>
      </c>
    </row>
    <row r="858" spans="1:10" ht="29.45" customHeight="1" x14ac:dyDescent="0.25">
      <c r="A858" s="53" t="str">
        <f>IF(E858="visualizzare","X","")</f>
        <v/>
      </c>
      <c r="B858" s="54"/>
      <c r="C858" s="55" t="s">
        <v>2223</v>
      </c>
      <c r="D858" s="58"/>
      <c r="E858" s="71"/>
      <c r="F858" s="5" t="s">
        <v>2020</v>
      </c>
      <c r="G858" s="5" t="s">
        <v>2020</v>
      </c>
      <c r="H858" s="5" t="s">
        <v>2020</v>
      </c>
      <c r="I858" s="5" t="s">
        <v>2020</v>
      </c>
      <c r="J858" s="145" t="str">
        <f t="shared" si="56"/>
        <v/>
      </c>
    </row>
    <row r="859" spans="1:10" ht="57" customHeight="1" x14ac:dyDescent="0.25">
      <c r="A859" s="157" t="str">
        <f>IF(E859="con difetti","X",
IF(E859="non applic.","na",
IF(E859="prog. ITR","I",
IF(E859="nota","no",
IF(OR(E859="senza difetti",E859="verificare"),"","")))))</f>
        <v/>
      </c>
      <c r="B859" s="162">
        <v>5203.07</v>
      </c>
      <c r="C859" s="163" t="s">
        <v>2224</v>
      </c>
      <c r="D859" s="164" t="s">
        <v>2021</v>
      </c>
      <c r="E859" s="161"/>
      <c r="F859" s="5" t="s">
        <v>2020</v>
      </c>
      <c r="G859" s="5" t="s">
        <v>2020</v>
      </c>
      <c r="H859" s="5" t="s">
        <v>2020</v>
      </c>
      <c r="I859" s="5" t="s">
        <v>2020</v>
      </c>
      <c r="J859" s="145" t="str">
        <f t="shared" si="56"/>
        <v/>
      </c>
    </row>
    <row r="860" spans="1:10" ht="29.45" customHeight="1" x14ac:dyDescent="0.25">
      <c r="A860" s="53" t="str">
        <f>IF(E860="visualizzare","X","")</f>
        <v/>
      </c>
      <c r="B860" s="54"/>
      <c r="C860" s="55" t="s">
        <v>2225</v>
      </c>
      <c r="D860" s="58"/>
      <c r="E860" s="71"/>
      <c r="F860" s="5" t="s">
        <v>2020</v>
      </c>
      <c r="G860" s="5" t="s">
        <v>2020</v>
      </c>
      <c r="H860" s="5" t="s">
        <v>2020</v>
      </c>
      <c r="I860" s="5" t="s">
        <v>2020</v>
      </c>
      <c r="J860" s="145" t="str">
        <f t="shared" si="56"/>
        <v/>
      </c>
    </row>
    <row r="861" spans="1:10" ht="52.5" customHeight="1" x14ac:dyDescent="0.25">
      <c r="A861" s="157" t="str">
        <f>IF(E861="con difetti","X",
IF(E861="non applic.","na",
IF(E861="prog. ITR","I",
IF(E861="nota","no",
IF(OR(E861="senza difetti",E861="verificare"),"","")))))</f>
        <v/>
      </c>
      <c r="B861" s="162">
        <v>5203.08</v>
      </c>
      <c r="C861" s="163" t="s">
        <v>2226</v>
      </c>
      <c r="D861" s="164" t="s">
        <v>0</v>
      </c>
      <c r="E861" s="161"/>
      <c r="F861" s="5" t="s">
        <v>2020</v>
      </c>
      <c r="G861" s="5" t="s">
        <v>2020</v>
      </c>
      <c r="H861" s="5" t="s">
        <v>2020</v>
      </c>
      <c r="I861" s="5" t="s">
        <v>2020</v>
      </c>
      <c r="J861" s="145" t="str">
        <f t="shared" si="56"/>
        <v/>
      </c>
    </row>
    <row r="862" spans="1:10" ht="57.6" customHeight="1" x14ac:dyDescent="0.25">
      <c r="A862" s="53" t="str">
        <f>IF(E862="visualizzare","X","")</f>
        <v/>
      </c>
      <c r="B862" s="54"/>
      <c r="C862" s="55" t="s">
        <v>2227</v>
      </c>
      <c r="D862" s="58"/>
      <c r="E862" s="71"/>
      <c r="F862" s="5" t="s">
        <v>2020</v>
      </c>
      <c r="G862" s="5" t="s">
        <v>2020</v>
      </c>
      <c r="H862" s="5" t="s">
        <v>2020</v>
      </c>
      <c r="I862" s="5" t="s">
        <v>2020</v>
      </c>
      <c r="J862" s="145" t="str">
        <f t="shared" si="56"/>
        <v/>
      </c>
    </row>
    <row r="863" spans="1:10" ht="52.5" customHeight="1" x14ac:dyDescent="0.25">
      <c r="A863" s="157" t="str">
        <f>IF(E863="con difetti","X",
IF(E863="non applic.","na",
IF(E863="prog. ITR","I",
IF(E863="nota","no",
IF(OR(E863="senza difetti",E863="verificare"),"","")))))</f>
        <v/>
      </c>
      <c r="B863" s="162">
        <v>5203.09</v>
      </c>
      <c r="C863" s="163" t="s">
        <v>2228</v>
      </c>
      <c r="D863" s="164" t="s">
        <v>0</v>
      </c>
      <c r="E863" s="161"/>
      <c r="F863" s="5" t="s">
        <v>2020</v>
      </c>
      <c r="G863" s="5" t="s">
        <v>2020</v>
      </c>
      <c r="H863" s="5" t="s">
        <v>2020</v>
      </c>
      <c r="I863" s="5" t="s">
        <v>2020</v>
      </c>
      <c r="J863" s="145" t="str">
        <f t="shared" si="56"/>
        <v/>
      </c>
    </row>
    <row r="864" spans="1:10" ht="30" customHeight="1" x14ac:dyDescent="0.25">
      <c r="A864" s="53" t="str">
        <f>IF(E864="visualizzare","X","")</f>
        <v/>
      </c>
      <c r="B864" s="54"/>
      <c r="C864" s="55" t="s">
        <v>2229</v>
      </c>
      <c r="D864" s="58"/>
      <c r="E864" s="71"/>
      <c r="F864" s="5" t="s">
        <v>2020</v>
      </c>
      <c r="G864" s="5" t="s">
        <v>2020</v>
      </c>
      <c r="H864" s="5" t="s">
        <v>2020</v>
      </c>
      <c r="I864" s="5" t="s">
        <v>2020</v>
      </c>
      <c r="J864" s="145" t="str">
        <f t="shared" si="56"/>
        <v/>
      </c>
    </row>
    <row r="865" spans="1:10" ht="51.95" customHeight="1" x14ac:dyDescent="0.25">
      <c r="A865" s="157" t="str">
        <f>IF(E865="con difetti","X",
IF(E865="non applic.","na",
IF(E865="prog. ITR","I",
IF(E865="nota","no",
IF(OR(E865="senza difetti",E865="verificare"),"","")))))</f>
        <v/>
      </c>
      <c r="B865" s="162">
        <v>5203.1000000000004</v>
      </c>
      <c r="C865" s="163" t="s">
        <v>2230</v>
      </c>
      <c r="D865" s="164" t="s">
        <v>1</v>
      </c>
      <c r="E865" s="161"/>
      <c r="F865" s="5" t="s">
        <v>2020</v>
      </c>
      <c r="G865" s="5" t="s">
        <v>2020</v>
      </c>
      <c r="H865" s="5" t="s">
        <v>2020</v>
      </c>
      <c r="I865" s="5" t="s">
        <v>2020</v>
      </c>
      <c r="J865" s="145" t="str">
        <f t="shared" si="56"/>
        <v/>
      </c>
    </row>
    <row r="866" spans="1:10" ht="15" customHeight="1" x14ac:dyDescent="0.25">
      <c r="A866" s="53" t="str">
        <f t="shared" ref="A866:A871" si="57">IF(E866="visualizzare","X","")</f>
        <v/>
      </c>
      <c r="B866" s="54"/>
      <c r="C866" s="55" t="s">
        <v>2231</v>
      </c>
      <c r="D866" s="58"/>
      <c r="E866" s="71"/>
      <c r="F866" s="5" t="s">
        <v>2020</v>
      </c>
      <c r="G866" s="5" t="s">
        <v>2020</v>
      </c>
      <c r="H866" s="5" t="s">
        <v>2020</v>
      </c>
      <c r="I866" s="5" t="s">
        <v>2020</v>
      </c>
      <c r="J866" s="145" t="str">
        <f t="shared" si="56"/>
        <v/>
      </c>
    </row>
    <row r="867" spans="1:10" ht="30" x14ac:dyDescent="0.25">
      <c r="A867" s="53" t="str">
        <f t="shared" si="57"/>
        <v/>
      </c>
      <c r="B867" s="54"/>
      <c r="C867" s="83" t="s">
        <v>2232</v>
      </c>
      <c r="D867" s="58"/>
      <c r="E867" s="71"/>
      <c r="F867" s="5" t="s">
        <v>2020</v>
      </c>
      <c r="G867" s="5" t="s">
        <v>2020</v>
      </c>
      <c r="H867" s="5" t="s">
        <v>2020</v>
      </c>
      <c r="I867" s="5" t="s">
        <v>2020</v>
      </c>
      <c r="J867" s="145" t="str">
        <f t="shared" si="56"/>
        <v/>
      </c>
    </row>
    <row r="868" spans="1:10" ht="29.45" customHeight="1" x14ac:dyDescent="0.25">
      <c r="A868" s="53" t="str">
        <f t="shared" si="57"/>
        <v/>
      </c>
      <c r="B868" s="54"/>
      <c r="C868" s="55" t="s">
        <v>2233</v>
      </c>
      <c r="D868" s="58"/>
      <c r="E868" s="71"/>
      <c r="F868" s="5" t="s">
        <v>2020</v>
      </c>
      <c r="G868" s="5" t="s">
        <v>2020</v>
      </c>
      <c r="H868" s="5" t="s">
        <v>2020</v>
      </c>
      <c r="I868" s="5" t="s">
        <v>2020</v>
      </c>
      <c r="J868" s="145" t="str">
        <f t="shared" si="56"/>
        <v/>
      </c>
    </row>
    <row r="869" spans="1:10" ht="15" customHeight="1" x14ac:dyDescent="0.25">
      <c r="A869" s="53" t="str">
        <f t="shared" si="57"/>
        <v/>
      </c>
      <c r="B869" s="54"/>
      <c r="C869" s="83" t="s">
        <v>2234</v>
      </c>
      <c r="D869" s="58"/>
      <c r="E869" s="71"/>
      <c r="F869" s="5" t="s">
        <v>2020</v>
      </c>
      <c r="G869" s="5" t="s">
        <v>2020</v>
      </c>
      <c r="H869" s="5" t="s">
        <v>2020</v>
      </c>
      <c r="I869" s="5" t="s">
        <v>2020</v>
      </c>
      <c r="J869" s="145" t="str">
        <f t="shared" si="56"/>
        <v/>
      </c>
    </row>
    <row r="870" spans="1:10" ht="29.45" customHeight="1" x14ac:dyDescent="0.25">
      <c r="A870" s="53" t="str">
        <f t="shared" si="57"/>
        <v/>
      </c>
      <c r="B870" s="54"/>
      <c r="C870" s="55" t="s">
        <v>2235</v>
      </c>
      <c r="D870" s="58"/>
      <c r="E870" s="71"/>
      <c r="F870" s="5" t="s">
        <v>2020</v>
      </c>
      <c r="G870" s="5" t="s">
        <v>2020</v>
      </c>
      <c r="H870" s="5" t="s">
        <v>2020</v>
      </c>
      <c r="I870" s="5" t="s">
        <v>2020</v>
      </c>
      <c r="J870" s="145" t="str">
        <f t="shared" si="56"/>
        <v/>
      </c>
    </row>
    <row r="871" spans="1:10" ht="60.75" thickBot="1" x14ac:dyDescent="0.3">
      <c r="A871" s="68" t="str">
        <f t="shared" si="57"/>
        <v/>
      </c>
      <c r="B871" s="57"/>
      <c r="C871" s="59" t="s">
        <v>2236</v>
      </c>
      <c r="D871" s="60"/>
      <c r="E871" s="72"/>
      <c r="F871" s="5" t="s">
        <v>2020</v>
      </c>
      <c r="G871" s="5" t="s">
        <v>2020</v>
      </c>
      <c r="H871" s="5" t="s">
        <v>2020</v>
      </c>
      <c r="I871" s="5" t="s">
        <v>2020</v>
      </c>
      <c r="J871" s="145" t="str">
        <f t="shared" si="56"/>
        <v/>
      </c>
    </row>
    <row r="872" spans="1:10" ht="15" customHeight="1" thickBot="1" x14ac:dyDescent="0.3">
      <c r="A872" s="28" t="str">
        <f>IF(OR(A873="X",A874="X",A875="X",J872="non applic."),"X","")</f>
        <v/>
      </c>
      <c r="B872" s="37">
        <v>5300</v>
      </c>
      <c r="C872" s="29" t="s">
        <v>1774</v>
      </c>
      <c r="D872" s="30"/>
      <c r="E872" s="47"/>
      <c r="F872" s="5" t="s">
        <v>2020</v>
      </c>
      <c r="G872" s="5" t="s">
        <v>2020</v>
      </c>
      <c r="H872" s="5" t="s">
        <v>2020</v>
      </c>
      <c r="I872" s="5" t="s">
        <v>2020</v>
      </c>
      <c r="J872" s="145" t="str">
        <f>IF(OR($E$810="non applic.",$E$872="non applic.")=TRUE,"entfällt","")</f>
        <v/>
      </c>
    </row>
    <row r="873" spans="1:10" ht="36.950000000000003" customHeight="1" x14ac:dyDescent="0.25">
      <c r="A873" s="157" t="str">
        <f>IF(E873="con difetti","X",
IF(E873="non applic.","na",
IF(E873="prog. ITR","I",
IF(E873="nota","no",
IF(OR(E873="senza difetti",E873="verificare"),"","")))))</f>
        <v/>
      </c>
      <c r="B873" s="158">
        <v>5301</v>
      </c>
      <c r="C873" s="169" t="s">
        <v>2018</v>
      </c>
      <c r="D873" s="160"/>
      <c r="E873" s="161"/>
      <c r="F873" s="5" t="s">
        <v>2020</v>
      </c>
      <c r="G873" s="5" t="s">
        <v>2020</v>
      </c>
      <c r="H873" s="5" t="s">
        <v>2020</v>
      </c>
      <c r="I873" s="5" t="s">
        <v>2020</v>
      </c>
      <c r="J873" s="145" t="str">
        <f>IF(OR($E$810="non applic.",$E$872="non applic.",$E$873="non applic.")=TRUE,"entfällt","")</f>
        <v/>
      </c>
    </row>
    <row r="874" spans="1:10" ht="36.950000000000003" customHeight="1" x14ac:dyDescent="0.25">
      <c r="A874" s="157" t="str">
        <f>IF(E874="con difetti","X",
IF(E874="non applic.","na",
IF(E874="prog. ITR","I",
IF(E874="nota","no",
IF(OR(E874="senza difetti",E874="verificare"),"","")))))</f>
        <v/>
      </c>
      <c r="B874" s="162">
        <v>5302</v>
      </c>
      <c r="C874" s="170" t="s">
        <v>2018</v>
      </c>
      <c r="D874" s="164"/>
      <c r="E874" s="161"/>
      <c r="F874" s="5" t="s">
        <v>2020</v>
      </c>
      <c r="G874" s="5" t="s">
        <v>2020</v>
      </c>
      <c r="H874" s="5" t="s">
        <v>2020</v>
      </c>
      <c r="I874" s="5" t="s">
        <v>2020</v>
      </c>
      <c r="J874" s="145" t="str">
        <f>IF(OR($E$810="non applic.",$E$872="non applic.",$E$874="non applic.")=TRUE,"entfällt","")</f>
        <v/>
      </c>
    </row>
    <row r="875" spans="1:10" ht="36.950000000000003" customHeight="1" thickBot="1" x14ac:dyDescent="0.3">
      <c r="A875" s="157" t="str">
        <f>IF(E875="con difetti","X",
IF(E875="non applic.","na",
IF(E875="prog. ITR","I",
IF(E875="nota","no",
IF(OR(E875="senza difetti",E875="verificare"),"","")))))</f>
        <v/>
      </c>
      <c r="B875" s="171">
        <v>5303</v>
      </c>
      <c r="C875" s="172" t="s">
        <v>2018</v>
      </c>
      <c r="D875" s="173"/>
      <c r="E875" s="184"/>
      <c r="F875" s="5" t="s">
        <v>2020</v>
      </c>
      <c r="G875" s="5" t="s">
        <v>2020</v>
      </c>
      <c r="H875" s="5" t="s">
        <v>2020</v>
      </c>
      <c r="I875" s="5" t="s">
        <v>2020</v>
      </c>
      <c r="J875" s="145" t="str">
        <f>IF(OR($E$810="non applic.",$E$872="non applic.",$E$875="non applic.")=TRUE,"entfällt","")</f>
        <v/>
      </c>
    </row>
    <row r="876" spans="1:10" ht="19.5" thickBot="1" x14ac:dyDescent="0.3">
      <c r="A876" s="48" t="str">
        <f>IF(OR(A877="X",A919="X",A962="X",A1005="X",A1021="X",J876="non applic."),"X","")</f>
        <v/>
      </c>
      <c r="B876" s="49">
        <v>6000</v>
      </c>
      <c r="C876" s="50" t="s">
        <v>1721</v>
      </c>
      <c r="D876" s="23"/>
      <c r="E876" s="44"/>
      <c r="F876" s="5" t="s">
        <v>2020</v>
      </c>
      <c r="G876" s="5" t="s">
        <v>2020</v>
      </c>
      <c r="H876" s="5" t="s">
        <v>2020</v>
      </c>
      <c r="I876" s="5" t="s">
        <v>2020</v>
      </c>
      <c r="J876" s="145" t="str">
        <f>IF(OR($E$876="non applic.")=TRUE,"entfällt","")</f>
        <v/>
      </c>
    </row>
    <row r="877" spans="1:10" ht="15.75" thickBot="1" x14ac:dyDescent="0.3">
      <c r="A877" s="27" t="str">
        <f>IF(OR(A878="X",A900="X",A907="X",J877="non applic."),"X","")</f>
        <v/>
      </c>
      <c r="B877" s="39">
        <v>6100</v>
      </c>
      <c r="C877" s="18" t="s">
        <v>1722</v>
      </c>
      <c r="D877" s="22"/>
      <c r="E877" s="45"/>
      <c r="F877" s="5" t="s">
        <v>2020</v>
      </c>
      <c r="G877" s="5" t="s">
        <v>2020</v>
      </c>
      <c r="H877" s="5" t="s">
        <v>2020</v>
      </c>
      <c r="I877" s="5" t="s">
        <v>2020</v>
      </c>
      <c r="J877" s="145" t="str">
        <f>IF(OR($E$876="non applic.",$E$877="non applic.")=TRUE,"entfällt","")</f>
        <v/>
      </c>
    </row>
    <row r="878" spans="1:10" ht="15.75" thickBot="1" x14ac:dyDescent="0.3">
      <c r="A878" s="14" t="str">
        <f>IF(OR(COUNTIF(A879:A899,"X")&gt;0,J878="non applic."),"X","")</f>
        <v/>
      </c>
      <c r="B878" s="40">
        <v>6101</v>
      </c>
      <c r="C878" s="19" t="s">
        <v>1722</v>
      </c>
      <c r="D878" s="20"/>
      <c r="E878" s="42"/>
      <c r="F878" s="5" t="s">
        <v>2020</v>
      </c>
      <c r="G878" s="5" t="s">
        <v>2020</v>
      </c>
      <c r="H878" s="5" t="s">
        <v>2020</v>
      </c>
      <c r="I878" s="5" t="s">
        <v>2020</v>
      </c>
      <c r="J878" s="145" t="str">
        <f t="shared" ref="J878:J899" si="58">IF(OR($E$876="non applic.",$E$877="non applic.",$E$878="non applic.")=TRUE,"entfällt","")</f>
        <v/>
      </c>
    </row>
    <row r="879" spans="1:10" ht="52.5" customHeight="1" x14ac:dyDescent="0.25">
      <c r="A879" s="157" t="str">
        <f>IF(E879="con difetti","X",
IF(E879="non applic.","na",
IF(E879="prog. ITR","I",
IF(E879="nota","no",
IF(OR(E879="senza difetti",E879="verificare"),"","")))))</f>
        <v/>
      </c>
      <c r="B879" s="158">
        <v>6101.01</v>
      </c>
      <c r="C879" s="159" t="s">
        <v>1723</v>
      </c>
      <c r="D879" s="160" t="s">
        <v>0</v>
      </c>
      <c r="E879" s="161"/>
      <c r="F879" s="5" t="s">
        <v>2020</v>
      </c>
      <c r="G879" s="5" t="s">
        <v>2020</v>
      </c>
      <c r="H879" s="5" t="s">
        <v>2020</v>
      </c>
      <c r="I879" s="5" t="s">
        <v>2020</v>
      </c>
      <c r="J879" s="145" t="str">
        <f t="shared" si="58"/>
        <v/>
      </c>
    </row>
    <row r="880" spans="1:10" ht="15" customHeight="1" x14ac:dyDescent="0.25">
      <c r="A880" s="53" t="str">
        <f>IF(E880="visualizzare","X","")</f>
        <v/>
      </c>
      <c r="B880" s="54"/>
      <c r="C880" s="55" t="s">
        <v>1150</v>
      </c>
      <c r="D880" s="58"/>
      <c r="E880" s="71"/>
      <c r="F880" s="5" t="s">
        <v>2020</v>
      </c>
      <c r="G880" s="5" t="s">
        <v>2020</v>
      </c>
      <c r="H880" s="5" t="s">
        <v>2020</v>
      </c>
      <c r="I880" s="5" t="s">
        <v>2020</v>
      </c>
      <c r="J880" s="145" t="str">
        <f t="shared" si="58"/>
        <v/>
      </c>
    </row>
    <row r="881" spans="1:10" ht="29.45" customHeight="1" x14ac:dyDescent="0.25">
      <c r="A881" s="53" t="str">
        <f>IF(E881="visualizzare","X","")</f>
        <v/>
      </c>
      <c r="B881" s="54"/>
      <c r="C881" s="55"/>
      <c r="D881" s="58"/>
      <c r="E881" s="71"/>
      <c r="F881" s="5" t="s">
        <v>2020</v>
      </c>
      <c r="G881" s="5" t="s">
        <v>2020</v>
      </c>
      <c r="H881" s="5" t="s">
        <v>2020</v>
      </c>
      <c r="I881" s="5" t="s">
        <v>2020</v>
      </c>
      <c r="J881" s="145" t="str">
        <f t="shared" si="58"/>
        <v/>
      </c>
    </row>
    <row r="882" spans="1:10" ht="51.95" customHeight="1" x14ac:dyDescent="0.25">
      <c r="A882" s="157" t="str">
        <f>IF(E882="con difetti","X",
IF(E882="non applic.","na",
IF(E882="prog. ITR","I",
IF(E882="nota","no",
IF(OR(E882="senza difetti",E882="verificare"),"","")))))</f>
        <v/>
      </c>
      <c r="B882" s="162">
        <v>6101.02</v>
      </c>
      <c r="C882" s="163" t="s">
        <v>1724</v>
      </c>
      <c r="D882" s="164" t="s">
        <v>1</v>
      </c>
      <c r="E882" s="161"/>
      <c r="F882" s="5" t="s">
        <v>2020</v>
      </c>
      <c r="G882" s="5" t="s">
        <v>2020</v>
      </c>
      <c r="H882" s="5" t="s">
        <v>2020</v>
      </c>
      <c r="I882" s="5" t="s">
        <v>2020</v>
      </c>
      <c r="J882" s="145" t="str">
        <f t="shared" si="58"/>
        <v/>
      </c>
    </row>
    <row r="883" spans="1:10" ht="44.1" customHeight="1" x14ac:dyDescent="0.25">
      <c r="A883" s="53" t="str">
        <f>IF(E883="visualizzare","X","")</f>
        <v/>
      </c>
      <c r="B883" s="54"/>
      <c r="C883" s="55" t="s">
        <v>1725</v>
      </c>
      <c r="D883" s="58"/>
      <c r="E883" s="71"/>
      <c r="F883" s="5" t="s">
        <v>2020</v>
      </c>
      <c r="G883" s="5" t="s">
        <v>2020</v>
      </c>
      <c r="H883" s="5" t="s">
        <v>2020</v>
      </c>
      <c r="I883" s="5" t="s">
        <v>2020</v>
      </c>
      <c r="J883" s="145" t="str">
        <f t="shared" si="58"/>
        <v/>
      </c>
    </row>
    <row r="884" spans="1:10" ht="52.5" customHeight="1" x14ac:dyDescent="0.25">
      <c r="A884" s="157" t="str">
        <f>IF(E884="con difetti","X",
IF(E884="non applic.","na",
IF(E884="prog. ITR","I",
IF(E884="nota","no",
IF(OR(E884="senza difetti",E884="verificare"),"","")))))</f>
        <v/>
      </c>
      <c r="B884" s="162">
        <v>6101.03</v>
      </c>
      <c r="C884" s="163" t="s">
        <v>1726</v>
      </c>
      <c r="D884" s="164" t="s">
        <v>0</v>
      </c>
      <c r="E884" s="161"/>
      <c r="F884" s="5" t="s">
        <v>2020</v>
      </c>
      <c r="G884" s="5" t="s">
        <v>2020</v>
      </c>
      <c r="H884" s="5" t="s">
        <v>2020</v>
      </c>
      <c r="I884" s="5" t="s">
        <v>2020</v>
      </c>
      <c r="J884" s="145" t="str">
        <f t="shared" si="58"/>
        <v/>
      </c>
    </row>
    <row r="885" spans="1:10" ht="29.45" customHeight="1" x14ac:dyDescent="0.25">
      <c r="A885" s="53" t="str">
        <f>IF(E885="visualizzare","X","")</f>
        <v/>
      </c>
      <c r="B885" s="54"/>
      <c r="C885" s="55" t="s">
        <v>1727</v>
      </c>
      <c r="D885" s="58"/>
      <c r="E885" s="71"/>
      <c r="F885" s="5" t="s">
        <v>2020</v>
      </c>
      <c r="G885" s="5" t="s">
        <v>2020</v>
      </c>
      <c r="H885" s="5" t="s">
        <v>2020</v>
      </c>
      <c r="I885" s="5" t="s">
        <v>2020</v>
      </c>
      <c r="J885" s="145" t="str">
        <f t="shared" si="58"/>
        <v/>
      </c>
    </row>
    <row r="886" spans="1:10" ht="52.5" customHeight="1" x14ac:dyDescent="0.25">
      <c r="A886" s="157" t="str">
        <f>IF(E886="con difetti","X",
IF(E886="non applic.","na",
IF(E886="prog. ITR","I",
IF(E886="nota","no",
IF(OR(E886="senza difetti",E886="verificare"),"","")))))</f>
        <v/>
      </c>
      <c r="B886" s="162">
        <v>6101.04</v>
      </c>
      <c r="C886" s="163" t="s">
        <v>1728</v>
      </c>
      <c r="D886" s="164" t="s">
        <v>0</v>
      </c>
      <c r="E886" s="161"/>
      <c r="F886" s="5" t="s">
        <v>2020</v>
      </c>
      <c r="G886" s="5" t="s">
        <v>2020</v>
      </c>
      <c r="H886" s="5" t="s">
        <v>2020</v>
      </c>
      <c r="I886" s="5" t="s">
        <v>2020</v>
      </c>
      <c r="J886" s="145" t="str">
        <f t="shared" si="58"/>
        <v/>
      </c>
    </row>
    <row r="887" spans="1:10" ht="29.45" customHeight="1" x14ac:dyDescent="0.25">
      <c r="A887" s="53" t="str">
        <f>IF(E887="visualizzare","X","")</f>
        <v/>
      </c>
      <c r="B887" s="54"/>
      <c r="C887" s="55" t="s">
        <v>1729</v>
      </c>
      <c r="D887" s="58"/>
      <c r="E887" s="71"/>
      <c r="F887" s="5" t="s">
        <v>2020</v>
      </c>
      <c r="G887" s="5" t="s">
        <v>2020</v>
      </c>
      <c r="H887" s="5" t="s">
        <v>2020</v>
      </c>
      <c r="I887" s="5" t="s">
        <v>2020</v>
      </c>
      <c r="J887" s="145" t="str">
        <f t="shared" si="58"/>
        <v/>
      </c>
    </row>
    <row r="888" spans="1:10" ht="52.5" customHeight="1" x14ac:dyDescent="0.25">
      <c r="A888" s="157" t="str">
        <f>IF(E888="con difetti","X",
IF(E888="non applic.","na",
IF(E888="prog. ITR","I",
IF(E888="nota","no",
IF(OR(E888="senza difetti",E888="verificare"),"","")))))</f>
        <v/>
      </c>
      <c r="B888" s="162">
        <v>6101.05</v>
      </c>
      <c r="C888" s="163" t="s">
        <v>1730</v>
      </c>
      <c r="D888" s="164" t="s">
        <v>0</v>
      </c>
      <c r="E888" s="161"/>
      <c r="F888" s="5" t="s">
        <v>2020</v>
      </c>
      <c r="G888" s="1"/>
      <c r="H888" s="5" t="s">
        <v>2020</v>
      </c>
      <c r="I888" s="5" t="s">
        <v>2020</v>
      </c>
      <c r="J888" s="145" t="str">
        <f t="shared" si="58"/>
        <v/>
      </c>
    </row>
    <row r="889" spans="1:10" ht="29.45" customHeight="1" x14ac:dyDescent="0.25">
      <c r="A889" s="53" t="str">
        <f>IF(E889="visualizzare","X","")</f>
        <v/>
      </c>
      <c r="B889" s="54"/>
      <c r="C889" s="55" t="s">
        <v>1731</v>
      </c>
      <c r="D889" s="58"/>
      <c r="E889" s="71"/>
      <c r="F889" s="5" t="s">
        <v>2020</v>
      </c>
      <c r="G889" s="1"/>
      <c r="H889" s="5" t="s">
        <v>2020</v>
      </c>
      <c r="I889" s="5" t="s">
        <v>2020</v>
      </c>
      <c r="J889" s="145" t="str">
        <f t="shared" si="58"/>
        <v/>
      </c>
    </row>
    <row r="890" spans="1:10" ht="52.5" customHeight="1" x14ac:dyDescent="0.25">
      <c r="A890" s="157" t="str">
        <f>IF(E890="con difetti","X",
IF(E890="non applic.","na",
IF(E890="prog. ITR","I",
IF(E890="nota","no",
IF(OR(E890="senza difetti",E890="verificare"),"","")))))</f>
        <v/>
      </c>
      <c r="B890" s="162">
        <v>6101.06</v>
      </c>
      <c r="C890" s="163" t="s">
        <v>1732</v>
      </c>
      <c r="D890" s="164" t="s">
        <v>0</v>
      </c>
      <c r="E890" s="161"/>
      <c r="F890" s="5" t="s">
        <v>2020</v>
      </c>
      <c r="G890" s="5" t="s">
        <v>2020</v>
      </c>
      <c r="H890" s="5" t="s">
        <v>2020</v>
      </c>
      <c r="I890" s="5" t="s">
        <v>2020</v>
      </c>
      <c r="J890" s="145" t="str">
        <f t="shared" si="58"/>
        <v/>
      </c>
    </row>
    <row r="891" spans="1:10" ht="15" customHeight="1" x14ac:dyDescent="0.25">
      <c r="A891" s="53" t="str">
        <f>IF(E891="visualizzare","X","")</f>
        <v/>
      </c>
      <c r="B891" s="54"/>
      <c r="C891" s="55" t="s">
        <v>1733</v>
      </c>
      <c r="D891" s="58"/>
      <c r="E891" s="71"/>
      <c r="F891" s="5" t="s">
        <v>2020</v>
      </c>
      <c r="G891" s="5" t="s">
        <v>2020</v>
      </c>
      <c r="H891" s="5" t="s">
        <v>2020</v>
      </c>
      <c r="I891" s="5" t="s">
        <v>2020</v>
      </c>
      <c r="J891" s="145" t="str">
        <f t="shared" si="58"/>
        <v/>
      </c>
    </row>
    <row r="892" spans="1:10" ht="52.5" customHeight="1" x14ac:dyDescent="0.25">
      <c r="A892" s="157" t="str">
        <f>IF(E892="con difetti","X",
IF(E892="non applic.","na",
IF(E892="prog. ITR","I",
IF(E892="nota","no",
IF(OR(E892="senza difetti",E892="verificare"),"","")))))</f>
        <v/>
      </c>
      <c r="B892" s="162">
        <v>6101.07</v>
      </c>
      <c r="C892" s="163" t="s">
        <v>1734</v>
      </c>
      <c r="D892" s="164" t="s">
        <v>0</v>
      </c>
      <c r="E892" s="161"/>
      <c r="F892" s="5" t="s">
        <v>2020</v>
      </c>
      <c r="G892" s="5" t="s">
        <v>2020</v>
      </c>
      <c r="H892" s="5" t="s">
        <v>2020</v>
      </c>
      <c r="I892" s="5" t="s">
        <v>2020</v>
      </c>
      <c r="J892" s="145" t="str">
        <f t="shared" si="58"/>
        <v/>
      </c>
    </row>
    <row r="893" spans="1:10" ht="15" customHeight="1" x14ac:dyDescent="0.25">
      <c r="A893" s="53" t="str">
        <f>IF(E893="visualizzare","X","")</f>
        <v/>
      </c>
      <c r="B893" s="54"/>
      <c r="C893" s="55" t="s">
        <v>1735</v>
      </c>
      <c r="D893" s="58"/>
      <c r="E893" s="71"/>
      <c r="F893" s="5" t="s">
        <v>2020</v>
      </c>
      <c r="G893" s="5" t="s">
        <v>2020</v>
      </c>
      <c r="H893" s="5" t="s">
        <v>2020</v>
      </c>
      <c r="I893" s="5" t="s">
        <v>2020</v>
      </c>
      <c r="J893" s="145" t="str">
        <f t="shared" si="58"/>
        <v/>
      </c>
    </row>
    <row r="894" spans="1:10" ht="57" customHeight="1" x14ac:dyDescent="0.25">
      <c r="A894" s="157" t="str">
        <f>IF(E894="con difetti","X",
IF(E894="non applic.","na",
IF(E894="prog. ITR","I",
IF(E894="nota","no",
IF(OR(E894="senza difetti",E894="verificare"),"","")))))</f>
        <v/>
      </c>
      <c r="B894" s="162">
        <v>6101.08</v>
      </c>
      <c r="C894" s="163" t="s">
        <v>1736</v>
      </c>
      <c r="D894" s="164" t="s">
        <v>2021</v>
      </c>
      <c r="E894" s="161"/>
      <c r="F894" s="5" t="s">
        <v>2020</v>
      </c>
      <c r="G894" s="5" t="s">
        <v>2020</v>
      </c>
      <c r="H894" s="5" t="s">
        <v>2020</v>
      </c>
      <c r="I894" s="5" t="s">
        <v>2020</v>
      </c>
      <c r="J894" s="145" t="str">
        <f t="shared" si="58"/>
        <v/>
      </c>
    </row>
    <row r="895" spans="1:10" ht="29.45" customHeight="1" x14ac:dyDescent="0.25">
      <c r="A895" s="53" t="str">
        <f>IF(E895="visualizzare","X","")</f>
        <v/>
      </c>
      <c r="B895" s="54"/>
      <c r="C895" s="55" t="s">
        <v>1737</v>
      </c>
      <c r="D895" s="58"/>
      <c r="E895" s="71"/>
      <c r="F895" s="5" t="s">
        <v>2020</v>
      </c>
      <c r="G895" s="5" t="s">
        <v>2020</v>
      </c>
      <c r="H895" s="5" t="s">
        <v>2020</v>
      </c>
      <c r="I895" s="5" t="s">
        <v>2020</v>
      </c>
      <c r="J895" s="145" t="str">
        <f t="shared" si="58"/>
        <v/>
      </c>
    </row>
    <row r="896" spans="1:10" ht="44.1" customHeight="1" x14ac:dyDescent="0.25">
      <c r="A896" s="53" t="str">
        <f>IF(E896="visualizzare","X","")</f>
        <v/>
      </c>
      <c r="B896" s="54"/>
      <c r="C896" s="55" t="s">
        <v>1738</v>
      </c>
      <c r="D896" s="58"/>
      <c r="E896" s="71"/>
      <c r="F896" s="5" t="s">
        <v>2020</v>
      </c>
      <c r="G896" s="5" t="s">
        <v>2020</v>
      </c>
      <c r="H896" s="5" t="s">
        <v>2020</v>
      </c>
      <c r="I896" s="5" t="s">
        <v>2020</v>
      </c>
      <c r="J896" s="145" t="str">
        <f t="shared" si="58"/>
        <v/>
      </c>
    </row>
    <row r="897" spans="1:10" ht="29.45" customHeight="1" x14ac:dyDescent="0.25">
      <c r="A897" s="53" t="str">
        <f>IF(E897="visualizzare","X","")</f>
        <v/>
      </c>
      <c r="B897" s="54"/>
      <c r="C897" s="55" t="s">
        <v>1150</v>
      </c>
      <c r="D897" s="58"/>
      <c r="E897" s="71"/>
      <c r="F897" s="5" t="s">
        <v>2020</v>
      </c>
      <c r="G897" s="5" t="s">
        <v>2020</v>
      </c>
      <c r="H897" s="5" t="s">
        <v>2020</v>
      </c>
      <c r="I897" s="5" t="s">
        <v>2020</v>
      </c>
      <c r="J897" s="145" t="str">
        <f t="shared" si="58"/>
        <v/>
      </c>
    </row>
    <row r="898" spans="1:10" ht="51.95" customHeight="1" x14ac:dyDescent="0.25">
      <c r="A898" s="157" t="str">
        <f>IF(E898="con difetti","X",
IF(E898="non applic.","na",
IF(E898="prog. ITR","I",
IF(E898="nota","no",
IF(OR(E898="senza difetti",E898="verificare"),"","")))))</f>
        <v/>
      </c>
      <c r="B898" s="162">
        <v>6101.09</v>
      </c>
      <c r="C898" s="163" t="s">
        <v>1739</v>
      </c>
      <c r="D898" s="164" t="s">
        <v>1</v>
      </c>
      <c r="E898" s="161"/>
      <c r="F898" s="5" t="s">
        <v>2020</v>
      </c>
      <c r="G898" s="5" t="s">
        <v>2020</v>
      </c>
      <c r="H898" s="5" t="s">
        <v>2020</v>
      </c>
      <c r="I898" s="5" t="s">
        <v>2020</v>
      </c>
      <c r="J898" s="145" t="str">
        <f t="shared" si="58"/>
        <v/>
      </c>
    </row>
    <row r="899" spans="1:10" ht="60.75" thickBot="1" x14ac:dyDescent="0.3">
      <c r="A899" s="68" t="str">
        <f>IF(E899="visualizzare","X","")</f>
        <v/>
      </c>
      <c r="B899" s="57"/>
      <c r="C899" s="59" t="s">
        <v>1740</v>
      </c>
      <c r="D899" s="60"/>
      <c r="E899" s="71"/>
      <c r="F899" s="5" t="s">
        <v>2020</v>
      </c>
      <c r="G899" s="5" t="s">
        <v>2020</v>
      </c>
      <c r="H899" s="5" t="s">
        <v>2020</v>
      </c>
      <c r="I899" s="5" t="s">
        <v>2020</v>
      </c>
      <c r="J899" s="145" t="str">
        <f t="shared" si="58"/>
        <v/>
      </c>
    </row>
    <row r="900" spans="1:10" ht="15.75" thickBot="1" x14ac:dyDescent="0.3">
      <c r="A900" s="14" t="str">
        <f>IF(OR(COUNTIF(A901:A906,"X")&gt;0,J900="non applic."),"X","")</f>
        <v/>
      </c>
      <c r="B900" s="40">
        <v>6102</v>
      </c>
      <c r="C900" s="19" t="s">
        <v>1741</v>
      </c>
      <c r="D900" s="20"/>
      <c r="E900" s="42"/>
      <c r="F900" s="5" t="s">
        <v>2020</v>
      </c>
      <c r="G900" s="5" t="s">
        <v>2020</v>
      </c>
      <c r="H900" s="1"/>
      <c r="I900" s="1"/>
      <c r="J900" s="145" t="str">
        <f t="shared" ref="J900:J906" si="59">IF(OR($E$876="non applic.",$E$877="non applic.",$E$900="non applic.")=TRUE,"entfällt","")</f>
        <v/>
      </c>
    </row>
    <row r="901" spans="1:10" ht="52.5" customHeight="1" x14ac:dyDescent="0.25">
      <c r="A901" s="157" t="str">
        <f>IF(E901="con difetti","X",
IF(E901="non applic.","na",
IF(E901="prog. ITR","I",
IF(E901="nota","no",
IF(OR(E901="senza difetti",E901="verificare"),"","")))))</f>
        <v/>
      </c>
      <c r="B901" s="158">
        <v>6102.01</v>
      </c>
      <c r="C901" s="159" t="s">
        <v>1742</v>
      </c>
      <c r="D901" s="160" t="s">
        <v>0</v>
      </c>
      <c r="E901" s="161"/>
      <c r="F901" s="5" t="s">
        <v>2020</v>
      </c>
      <c r="G901" s="5" t="s">
        <v>2020</v>
      </c>
      <c r="H901" s="1"/>
      <c r="I901" s="1"/>
      <c r="J901" s="145" t="str">
        <f t="shared" si="59"/>
        <v/>
      </c>
    </row>
    <row r="902" spans="1:10" ht="72.95" customHeight="1" x14ac:dyDescent="0.25">
      <c r="A902" s="53" t="str">
        <f>IF(E902="visualizzare","X","")</f>
        <v/>
      </c>
      <c r="B902" s="54"/>
      <c r="C902" s="55" t="s">
        <v>1743</v>
      </c>
      <c r="D902" s="58"/>
      <c r="E902" s="71"/>
      <c r="F902" s="5" t="s">
        <v>2020</v>
      </c>
      <c r="G902" s="5" t="s">
        <v>2020</v>
      </c>
      <c r="H902" s="1"/>
      <c r="I902" s="1"/>
      <c r="J902" s="145" t="str">
        <f t="shared" si="59"/>
        <v/>
      </c>
    </row>
    <row r="903" spans="1:10" ht="52.5" customHeight="1" x14ac:dyDescent="0.25">
      <c r="A903" s="157" t="str">
        <f>IF(E903="con difetti","X",
IF(E903="non applic.","na",
IF(E903="prog. ITR","I",
IF(E903="nota","no",
IF(OR(E903="senza difetti",E903="verificare"),"","")))))</f>
        <v/>
      </c>
      <c r="B903" s="162">
        <v>6102.02</v>
      </c>
      <c r="C903" s="163" t="s">
        <v>1744</v>
      </c>
      <c r="D903" s="164" t="s">
        <v>0</v>
      </c>
      <c r="E903" s="161"/>
      <c r="F903" s="5" t="s">
        <v>2020</v>
      </c>
      <c r="G903" s="5" t="s">
        <v>2020</v>
      </c>
      <c r="H903" s="1"/>
      <c r="I903" s="1"/>
      <c r="J903" s="145" t="str">
        <f t="shared" si="59"/>
        <v/>
      </c>
    </row>
    <row r="904" spans="1:10" ht="44.1" customHeight="1" x14ac:dyDescent="0.25">
      <c r="A904" s="53" t="str">
        <f>IF(E904="visualizzare","X","")</f>
        <v/>
      </c>
      <c r="B904" s="54"/>
      <c r="C904" s="55" t="s">
        <v>1745</v>
      </c>
      <c r="D904" s="58"/>
      <c r="E904" s="71"/>
      <c r="F904" s="5" t="s">
        <v>2020</v>
      </c>
      <c r="G904" s="5" t="s">
        <v>2020</v>
      </c>
      <c r="H904" s="1"/>
      <c r="I904" s="1"/>
      <c r="J904" s="145" t="str">
        <f t="shared" si="59"/>
        <v/>
      </c>
    </row>
    <row r="905" spans="1:10" ht="52.5" customHeight="1" x14ac:dyDescent="0.25">
      <c r="A905" s="157" t="str">
        <f>IF(E905="con difetti","X",
IF(E905="non applic.","na",
IF(E905="prog. ITR","I",
IF(E905="nota","no",
IF(OR(E905="senza difetti",E905="verificare"),"","")))))</f>
        <v/>
      </c>
      <c r="B905" s="162">
        <v>6102.03</v>
      </c>
      <c r="C905" s="163" t="s">
        <v>1746</v>
      </c>
      <c r="D905" s="164" t="s">
        <v>0</v>
      </c>
      <c r="E905" s="161"/>
      <c r="F905" s="5" t="s">
        <v>2020</v>
      </c>
      <c r="G905" s="5" t="s">
        <v>2020</v>
      </c>
      <c r="H905" s="1"/>
      <c r="I905" s="1"/>
      <c r="J905" s="145" t="str">
        <f t="shared" si="59"/>
        <v/>
      </c>
    </row>
    <row r="906" spans="1:10" ht="60.75" thickBot="1" x14ac:dyDescent="0.3">
      <c r="A906" s="68" t="str">
        <f>IF(E906="visualizzare","X","")</f>
        <v/>
      </c>
      <c r="B906" s="57"/>
      <c r="C906" s="59" t="s">
        <v>1747</v>
      </c>
      <c r="D906" s="60"/>
      <c r="E906" s="71"/>
      <c r="F906" s="5" t="s">
        <v>2020</v>
      </c>
      <c r="G906" s="5" t="s">
        <v>2020</v>
      </c>
      <c r="H906" s="1"/>
      <c r="I906" s="1"/>
      <c r="J906" s="145" t="str">
        <f t="shared" si="59"/>
        <v/>
      </c>
    </row>
    <row r="907" spans="1:10" ht="15.75" thickBot="1" x14ac:dyDescent="0.3">
      <c r="A907" s="14" t="str">
        <f>IF(OR(COUNTIF(A908:A918,"X")&gt;0,J907="non applic."),"X","")</f>
        <v/>
      </c>
      <c r="B907" s="40">
        <v>6103</v>
      </c>
      <c r="C907" s="19" t="s">
        <v>1748</v>
      </c>
      <c r="D907" s="20"/>
      <c r="E907" s="42"/>
      <c r="F907" s="5" t="s">
        <v>2020</v>
      </c>
      <c r="G907" s="5" t="s">
        <v>2020</v>
      </c>
      <c r="H907" s="5" t="s">
        <v>2020</v>
      </c>
      <c r="I907" s="5" t="s">
        <v>2020</v>
      </c>
      <c r="J907" s="145" t="str">
        <f t="shared" ref="J907:J918" si="60">IF(OR($E$876="non applic.",$E$877="non applic.",$E$907="non applic.")=TRUE,"entfällt","")</f>
        <v/>
      </c>
    </row>
    <row r="908" spans="1:10" ht="57" customHeight="1" x14ac:dyDescent="0.25">
      <c r="A908" s="157" t="str">
        <f>IF(E908="con difetti","X",
IF(E908="non applic.","na",
IF(E908="prog. ITR","I",
IF(E908="nota","no",
IF(OR(E908="senza difetti",E908="verificare"),"","")))))</f>
        <v/>
      </c>
      <c r="B908" s="158">
        <v>6103.01</v>
      </c>
      <c r="C908" s="159" t="s">
        <v>1749</v>
      </c>
      <c r="D908" s="160" t="s">
        <v>2021</v>
      </c>
      <c r="E908" s="161"/>
      <c r="F908" s="5" t="s">
        <v>2020</v>
      </c>
      <c r="G908" s="5" t="s">
        <v>2020</v>
      </c>
      <c r="H908" s="5" t="s">
        <v>2020</v>
      </c>
      <c r="I908" s="5" t="s">
        <v>2020</v>
      </c>
      <c r="J908" s="145" t="str">
        <f t="shared" si="60"/>
        <v/>
      </c>
    </row>
    <row r="909" spans="1:10" ht="29.45" customHeight="1" x14ac:dyDescent="0.25">
      <c r="A909" s="53" t="str">
        <f>IF(E909="visualizzare","X","")</f>
        <v/>
      </c>
      <c r="B909" s="54"/>
      <c r="C909" s="55" t="s">
        <v>1750</v>
      </c>
      <c r="D909" s="58"/>
      <c r="E909" s="71"/>
      <c r="F909" s="5" t="s">
        <v>2020</v>
      </c>
      <c r="G909" s="5" t="s">
        <v>2020</v>
      </c>
      <c r="H909" s="5" t="s">
        <v>2020</v>
      </c>
      <c r="I909" s="5" t="s">
        <v>2020</v>
      </c>
      <c r="J909" s="145" t="str">
        <f t="shared" si="60"/>
        <v/>
      </c>
    </row>
    <row r="910" spans="1:10" ht="51.95" customHeight="1" x14ac:dyDescent="0.25">
      <c r="A910" s="157" t="str">
        <f>IF(E910="con difetti","X",
IF(E910="non applic.","na",
IF(E910="prog. ITR","I",
IF(E910="nota","no",
IF(OR(E910="senza difetti",E910="verificare"),"","")))))</f>
        <v/>
      </c>
      <c r="B910" s="162">
        <v>6103.02</v>
      </c>
      <c r="C910" s="163" t="s">
        <v>1751</v>
      </c>
      <c r="D910" s="164" t="s">
        <v>1</v>
      </c>
      <c r="E910" s="161"/>
      <c r="F910" s="5" t="s">
        <v>2020</v>
      </c>
      <c r="G910" s="5" t="s">
        <v>2020</v>
      </c>
      <c r="H910" s="5" t="s">
        <v>2020</v>
      </c>
      <c r="I910" s="5" t="s">
        <v>2020</v>
      </c>
      <c r="J910" s="145" t="str">
        <f t="shared" si="60"/>
        <v/>
      </c>
    </row>
    <row r="911" spans="1:10" ht="30.6" customHeight="1" x14ac:dyDescent="0.25">
      <c r="A911" s="53" t="str">
        <f>IF(E911="visualizzare","X","")</f>
        <v/>
      </c>
      <c r="B911" s="54"/>
      <c r="C911" s="55" t="s">
        <v>1752</v>
      </c>
      <c r="D911" s="58"/>
      <c r="E911" s="71"/>
      <c r="F911" s="5" t="s">
        <v>2020</v>
      </c>
      <c r="G911" s="5" t="s">
        <v>2020</v>
      </c>
      <c r="H911" s="5" t="s">
        <v>2020</v>
      </c>
      <c r="I911" s="5" t="s">
        <v>2020</v>
      </c>
      <c r="J911" s="145" t="str">
        <f t="shared" si="60"/>
        <v/>
      </c>
    </row>
    <row r="912" spans="1:10" ht="60" x14ac:dyDescent="0.25">
      <c r="A912" s="53" t="str">
        <f>IF(E912="visualizzare","X","")</f>
        <v/>
      </c>
      <c r="B912" s="54"/>
      <c r="C912" s="55" t="s">
        <v>1753</v>
      </c>
      <c r="D912" s="58"/>
      <c r="E912" s="71"/>
      <c r="F912" s="5" t="s">
        <v>2020</v>
      </c>
      <c r="G912" s="5" t="s">
        <v>2020</v>
      </c>
      <c r="H912" s="5" t="s">
        <v>2020</v>
      </c>
      <c r="I912" s="5" t="s">
        <v>2020</v>
      </c>
      <c r="J912" s="145" t="str">
        <f t="shared" si="60"/>
        <v/>
      </c>
    </row>
    <row r="913" spans="1:10" ht="51.95" customHeight="1" x14ac:dyDescent="0.25">
      <c r="A913" s="157" t="str">
        <f>IF(E913="con difetti","X",
IF(E913="non applic.","na",
IF(E913="prog. ITR","I",
IF(E913="nota","no",
IF(OR(E913="senza difetti",E913="verificare"),"","")))))</f>
        <v/>
      </c>
      <c r="B913" s="162">
        <v>6103.03</v>
      </c>
      <c r="C913" s="163" t="s">
        <v>1754</v>
      </c>
      <c r="D913" s="164" t="s">
        <v>1</v>
      </c>
      <c r="E913" s="161"/>
      <c r="F913" s="5" t="s">
        <v>2020</v>
      </c>
      <c r="G913" s="5" t="s">
        <v>2020</v>
      </c>
      <c r="H913" s="5" t="s">
        <v>2020</v>
      </c>
      <c r="I913" s="5" t="s">
        <v>2020</v>
      </c>
      <c r="J913" s="145" t="str">
        <f t="shared" si="60"/>
        <v/>
      </c>
    </row>
    <row r="914" spans="1:10" ht="29.45" customHeight="1" x14ac:dyDescent="0.25">
      <c r="A914" s="53" t="str">
        <f>IF(E914="visualizzare","X","")</f>
        <v/>
      </c>
      <c r="B914" s="54"/>
      <c r="C914" s="55" t="s">
        <v>1755</v>
      </c>
      <c r="D914" s="58"/>
      <c r="E914" s="71"/>
      <c r="F914" s="5" t="s">
        <v>2020</v>
      </c>
      <c r="G914" s="5" t="s">
        <v>2020</v>
      </c>
      <c r="H914" s="5" t="s">
        <v>2020</v>
      </c>
      <c r="I914" s="5" t="s">
        <v>2020</v>
      </c>
      <c r="J914" s="145" t="str">
        <f t="shared" si="60"/>
        <v/>
      </c>
    </row>
    <row r="915" spans="1:10" ht="29.45" customHeight="1" x14ac:dyDescent="0.25">
      <c r="A915" s="53" t="str">
        <f>IF(E915="visualizzare","X","")</f>
        <v/>
      </c>
      <c r="B915" s="54"/>
      <c r="C915" s="55" t="s">
        <v>1756</v>
      </c>
      <c r="D915" s="58"/>
      <c r="E915" s="71"/>
      <c r="F915" s="5" t="s">
        <v>2020</v>
      </c>
      <c r="G915" s="5" t="s">
        <v>2020</v>
      </c>
      <c r="H915" s="5" t="s">
        <v>2020</v>
      </c>
      <c r="I915" s="5" t="s">
        <v>2020</v>
      </c>
      <c r="J915" s="145" t="str">
        <f t="shared" si="60"/>
        <v/>
      </c>
    </row>
    <row r="916" spans="1:10" ht="51.95" customHeight="1" x14ac:dyDescent="0.25">
      <c r="A916" s="157" t="str">
        <f>IF(E916="con difetti","X",
IF(E916="non applic.","na",
IF(E916="prog. ITR","I",
IF(E916="nota","no",
IF(OR(E916="senza difetti",E916="verificare"),"","")))))</f>
        <v/>
      </c>
      <c r="B916" s="162">
        <v>6103.04</v>
      </c>
      <c r="C916" s="163" t="s">
        <v>1757</v>
      </c>
      <c r="D916" s="164" t="s">
        <v>1</v>
      </c>
      <c r="E916" s="161"/>
      <c r="F916" s="5" t="s">
        <v>2020</v>
      </c>
      <c r="G916" s="5" t="s">
        <v>2020</v>
      </c>
      <c r="H916" s="5" t="s">
        <v>2020</v>
      </c>
      <c r="I916" s="5" t="s">
        <v>2020</v>
      </c>
      <c r="J916" s="145" t="str">
        <f t="shared" si="60"/>
        <v/>
      </c>
    </row>
    <row r="917" spans="1:10" ht="15" customHeight="1" x14ac:dyDescent="0.25">
      <c r="A917" s="53" t="str">
        <f>IF(E917="visualizzare","X","")</f>
        <v/>
      </c>
      <c r="B917" s="54"/>
      <c r="C917" s="55" t="s">
        <v>1758</v>
      </c>
      <c r="D917" s="58"/>
      <c r="E917" s="71"/>
      <c r="F917" s="5" t="s">
        <v>2020</v>
      </c>
      <c r="G917" s="5" t="s">
        <v>2020</v>
      </c>
      <c r="H917" s="5" t="s">
        <v>2020</v>
      </c>
      <c r="I917" s="5" t="s">
        <v>2020</v>
      </c>
      <c r="J917" s="145" t="str">
        <f t="shared" si="60"/>
        <v/>
      </c>
    </row>
    <row r="918" spans="1:10" ht="29.45" customHeight="1" thickBot="1" x14ac:dyDescent="0.3">
      <c r="A918" s="53" t="str">
        <f>IF(E918="visualizzare","X","")</f>
        <v/>
      </c>
      <c r="B918" s="57"/>
      <c r="C918" s="59" t="s">
        <v>1759</v>
      </c>
      <c r="D918" s="60"/>
      <c r="E918" s="71"/>
      <c r="F918" s="5" t="s">
        <v>2020</v>
      </c>
      <c r="G918" s="5" t="s">
        <v>2020</v>
      </c>
      <c r="H918" s="5" t="s">
        <v>2020</v>
      </c>
      <c r="I918" s="5" t="s">
        <v>2020</v>
      </c>
      <c r="J918" s="145" t="str">
        <f t="shared" si="60"/>
        <v/>
      </c>
    </row>
    <row r="919" spans="1:10" ht="15.75" thickBot="1" x14ac:dyDescent="0.3">
      <c r="A919" s="27" t="str">
        <f>IF(OR(A920="X",A932="X",A941="X",A958="X",J919="non applic."),"X","")</f>
        <v/>
      </c>
      <c r="B919" s="39">
        <v>6200</v>
      </c>
      <c r="C919" s="18" t="s">
        <v>1760</v>
      </c>
      <c r="D919" s="22"/>
      <c r="E919" s="41"/>
      <c r="F919" s="5" t="s">
        <v>2020</v>
      </c>
      <c r="G919" s="5" t="s">
        <v>2020</v>
      </c>
      <c r="H919" s="5" t="s">
        <v>2020</v>
      </c>
      <c r="I919" s="5" t="s">
        <v>2020</v>
      </c>
      <c r="J919" s="145" t="str">
        <f>IF(OR($E$876="non applic.",$E$919="non applic.")=TRUE,"entfällt","")</f>
        <v/>
      </c>
    </row>
    <row r="920" spans="1:10" ht="15.75" thickBot="1" x14ac:dyDescent="0.3">
      <c r="A920" s="14" t="str">
        <f>IF(OR(COUNTIF(A921:A931,"X")&gt;0,J920="non applic."),"X","")</f>
        <v/>
      </c>
      <c r="B920" s="40">
        <v>6201</v>
      </c>
      <c r="C920" s="19" t="s">
        <v>1761</v>
      </c>
      <c r="D920" s="20"/>
      <c r="E920" s="42"/>
      <c r="F920" s="5" t="s">
        <v>2020</v>
      </c>
      <c r="G920" s="5" t="s">
        <v>2020</v>
      </c>
      <c r="H920" s="5" t="s">
        <v>2020</v>
      </c>
      <c r="I920" s="5" t="s">
        <v>2020</v>
      </c>
      <c r="J920" s="145" t="str">
        <f t="shared" ref="J920:J931" si="61">IF(OR($E$876="non applic.",$E$919="non applic.",$E$920="non applic.")=TRUE,"entfällt","")</f>
        <v/>
      </c>
    </row>
    <row r="921" spans="1:10" ht="57" customHeight="1" x14ac:dyDescent="0.25">
      <c r="A921" s="157" t="str">
        <f>IF(E921="con difetti","X",
IF(E921="non applic.","na",
IF(E921="prog. ITR","I",
IF(E921="nota","no",
IF(OR(E921="senza difetti",E921="verificare"),"","")))))</f>
        <v/>
      </c>
      <c r="B921" s="158">
        <v>6201.01</v>
      </c>
      <c r="C921" s="159" t="s">
        <v>1762</v>
      </c>
      <c r="D921" s="160" t="s">
        <v>2021</v>
      </c>
      <c r="E921" s="161"/>
      <c r="F921" s="5" t="s">
        <v>2020</v>
      </c>
      <c r="G921" s="5" t="s">
        <v>2020</v>
      </c>
      <c r="H921" s="5" t="s">
        <v>2020</v>
      </c>
      <c r="I921" s="5" t="s">
        <v>2020</v>
      </c>
      <c r="J921" s="145" t="str">
        <f t="shared" si="61"/>
        <v/>
      </c>
    </row>
    <row r="922" spans="1:10" ht="29.45" customHeight="1" x14ac:dyDescent="0.25">
      <c r="A922" s="53" t="str">
        <f>IF(E922="visualizzare","X","")</f>
        <v/>
      </c>
      <c r="B922" s="54"/>
      <c r="C922" s="55" t="s">
        <v>1150</v>
      </c>
      <c r="D922" s="58"/>
      <c r="E922" s="71"/>
      <c r="F922" s="5" t="s">
        <v>2020</v>
      </c>
      <c r="G922" s="5" t="s">
        <v>2020</v>
      </c>
      <c r="H922" s="5" t="s">
        <v>2020</v>
      </c>
      <c r="I922" s="5" t="s">
        <v>2020</v>
      </c>
      <c r="J922" s="145" t="str">
        <f t="shared" si="61"/>
        <v/>
      </c>
    </row>
    <row r="923" spans="1:10" ht="57" customHeight="1" x14ac:dyDescent="0.25">
      <c r="A923" s="157" t="str">
        <f>IF(E923="con difetti","X",
IF(E923="non applic.","na",
IF(E923="prog. ITR","I",
IF(E923="nota","no",
IF(OR(E923="senza difetti",E923="verificare"),"","")))))</f>
        <v/>
      </c>
      <c r="B923" s="162">
        <v>6201.02</v>
      </c>
      <c r="C923" s="163" t="s">
        <v>1763</v>
      </c>
      <c r="D923" s="164" t="s">
        <v>2021</v>
      </c>
      <c r="E923" s="161"/>
      <c r="F923" s="5" t="s">
        <v>2020</v>
      </c>
      <c r="G923" s="5" t="s">
        <v>2020</v>
      </c>
      <c r="H923" s="5" t="s">
        <v>2020</v>
      </c>
      <c r="I923" s="5" t="s">
        <v>2020</v>
      </c>
      <c r="J923" s="145" t="str">
        <f t="shared" si="61"/>
        <v/>
      </c>
    </row>
    <row r="924" spans="1:10" ht="15" customHeight="1" x14ac:dyDescent="0.25">
      <c r="A924" s="53" t="str">
        <f>IF(E924="visualizzare","X","")</f>
        <v/>
      </c>
      <c r="B924" s="54"/>
      <c r="C924" s="55" t="s">
        <v>1764</v>
      </c>
      <c r="D924" s="58"/>
      <c r="E924" s="71"/>
      <c r="F924" s="5" t="s">
        <v>2020</v>
      </c>
      <c r="G924" s="5" t="s">
        <v>2020</v>
      </c>
      <c r="H924" s="5" t="s">
        <v>2020</v>
      </c>
      <c r="I924" s="5" t="s">
        <v>2020</v>
      </c>
      <c r="J924" s="145" t="str">
        <f t="shared" si="61"/>
        <v/>
      </c>
    </row>
    <row r="925" spans="1:10" ht="29.45" customHeight="1" x14ac:dyDescent="0.25">
      <c r="A925" s="53" t="str">
        <f>IF(E925="visualizzare","X","")</f>
        <v/>
      </c>
      <c r="B925" s="54"/>
      <c r="C925" s="55" t="s">
        <v>1765</v>
      </c>
      <c r="D925" s="58"/>
      <c r="E925" s="71"/>
      <c r="F925" s="5" t="s">
        <v>2020</v>
      </c>
      <c r="G925" s="5" t="s">
        <v>2020</v>
      </c>
      <c r="H925" s="5" t="s">
        <v>2020</v>
      </c>
      <c r="I925" s="5" t="s">
        <v>2020</v>
      </c>
      <c r="J925" s="145" t="str">
        <f t="shared" si="61"/>
        <v/>
      </c>
    </row>
    <row r="926" spans="1:10" ht="57" customHeight="1" x14ac:dyDescent="0.25">
      <c r="A926" s="157" t="str">
        <f>IF(E926="con difetti","X",
IF(E926="non applic.","na",
IF(E926="prog. ITR","I",
IF(E926="nota","no",
IF(OR(E926="senza difetti",E926="verificare"),"","")))))</f>
        <v/>
      </c>
      <c r="B926" s="162">
        <v>6201.03</v>
      </c>
      <c r="C926" s="163" t="s">
        <v>1766</v>
      </c>
      <c r="D926" s="164" t="s">
        <v>2021</v>
      </c>
      <c r="E926" s="161"/>
      <c r="F926" s="5" t="s">
        <v>2020</v>
      </c>
      <c r="G926" s="5" t="s">
        <v>2020</v>
      </c>
      <c r="H926" s="5" t="s">
        <v>2020</v>
      </c>
      <c r="I926" s="5" t="s">
        <v>2020</v>
      </c>
      <c r="J926" s="145" t="str">
        <f t="shared" si="61"/>
        <v/>
      </c>
    </row>
    <row r="927" spans="1:10" ht="72" customHeight="1" x14ac:dyDescent="0.25">
      <c r="A927" s="53" t="str">
        <f>IF(E927="visualizzare","X","")</f>
        <v/>
      </c>
      <c r="B927" s="54"/>
      <c r="C927" s="55" t="s">
        <v>1767</v>
      </c>
      <c r="D927" s="58"/>
      <c r="E927" s="71"/>
      <c r="F927" s="5" t="s">
        <v>2020</v>
      </c>
      <c r="G927" s="5" t="s">
        <v>2020</v>
      </c>
      <c r="H927" s="5" t="s">
        <v>2020</v>
      </c>
      <c r="I927" s="5" t="s">
        <v>2020</v>
      </c>
      <c r="J927" s="145" t="str">
        <f t="shared" si="61"/>
        <v/>
      </c>
    </row>
    <row r="928" spans="1:10" ht="57" customHeight="1" x14ac:dyDescent="0.25">
      <c r="A928" s="157" t="str">
        <f>IF(E928="con difetti","X",
IF(E928="non applic.","na",
IF(E928="prog. ITR","I",
IF(E928="nota","no",
IF(OR(E928="senza difetti",E928="verificare"),"","")))))</f>
        <v/>
      </c>
      <c r="B928" s="162">
        <v>6201.04</v>
      </c>
      <c r="C928" s="163" t="s">
        <v>1768</v>
      </c>
      <c r="D928" s="164" t="s">
        <v>2021</v>
      </c>
      <c r="E928" s="161"/>
      <c r="F928" s="5" t="s">
        <v>2020</v>
      </c>
      <c r="G928" s="5" t="s">
        <v>2020</v>
      </c>
      <c r="H928" s="5" t="s">
        <v>2020</v>
      </c>
      <c r="I928" s="5" t="s">
        <v>2020</v>
      </c>
      <c r="J928" s="145" t="str">
        <f t="shared" si="61"/>
        <v/>
      </c>
    </row>
    <row r="929" spans="1:10" ht="60" x14ac:dyDescent="0.25">
      <c r="A929" s="53" t="str">
        <f>IF(E929="visualizzare","X","")</f>
        <v/>
      </c>
      <c r="B929" s="54"/>
      <c r="C929" s="55" t="s">
        <v>1769</v>
      </c>
      <c r="D929" s="58"/>
      <c r="E929" s="71"/>
      <c r="F929" s="5" t="s">
        <v>2020</v>
      </c>
      <c r="G929" s="5" t="s">
        <v>2020</v>
      </c>
      <c r="H929" s="5" t="s">
        <v>2020</v>
      </c>
      <c r="I929" s="5" t="s">
        <v>2020</v>
      </c>
      <c r="J929" s="145" t="str">
        <f t="shared" si="61"/>
        <v/>
      </c>
    </row>
    <row r="930" spans="1:10" ht="57" customHeight="1" x14ac:dyDescent="0.25">
      <c r="A930" s="157" t="str">
        <f>IF(E930="con difetti","X",
IF(E930="non applic.","na",
IF(E930="prog. ITR","I",
IF(E930="nota","no",
IF(OR(E930="senza difetti",E930="verificare"),"","")))))</f>
        <v/>
      </c>
      <c r="B930" s="162">
        <v>6201.05</v>
      </c>
      <c r="C930" s="163" t="s">
        <v>1770</v>
      </c>
      <c r="D930" s="164" t="s">
        <v>2021</v>
      </c>
      <c r="E930" s="161"/>
      <c r="F930" s="5" t="s">
        <v>2020</v>
      </c>
      <c r="G930" s="5" t="s">
        <v>2020</v>
      </c>
      <c r="H930" s="5" t="s">
        <v>2020</v>
      </c>
      <c r="I930" s="5" t="s">
        <v>2020</v>
      </c>
      <c r="J930" s="145" t="str">
        <f t="shared" si="61"/>
        <v/>
      </c>
    </row>
    <row r="931" spans="1:10" ht="60.75" thickBot="1" x14ac:dyDescent="0.3">
      <c r="A931" s="68" t="str">
        <f>IF(E931="visualizzare","X","")</f>
        <v/>
      </c>
      <c r="B931" s="57"/>
      <c r="C931" s="59" t="s">
        <v>1771</v>
      </c>
      <c r="D931" s="60"/>
      <c r="E931" s="71"/>
      <c r="F931" s="5" t="s">
        <v>2020</v>
      </c>
      <c r="G931" s="5" t="s">
        <v>2020</v>
      </c>
      <c r="H931" s="5" t="s">
        <v>2020</v>
      </c>
      <c r="I931" s="5" t="s">
        <v>2020</v>
      </c>
      <c r="J931" s="145" t="str">
        <f t="shared" si="61"/>
        <v/>
      </c>
    </row>
    <row r="932" spans="1:10" ht="15.75" thickBot="1" x14ac:dyDescent="0.3">
      <c r="A932" s="14" t="str">
        <f>IF(OR(COUNTIF(A933:A940,"X")&gt;0,J932="non applic."),"X","")</f>
        <v/>
      </c>
      <c r="B932" s="40">
        <v>6202</v>
      </c>
      <c r="C932" s="19" t="s">
        <v>1772</v>
      </c>
      <c r="D932" s="20"/>
      <c r="E932" s="42"/>
      <c r="F932" s="5" t="s">
        <v>2020</v>
      </c>
      <c r="G932" s="5" t="s">
        <v>2020</v>
      </c>
      <c r="H932" s="5" t="s">
        <v>2020</v>
      </c>
      <c r="I932" s="1"/>
      <c r="J932" s="145" t="str">
        <f t="shared" ref="J932:J940" si="62">IF(OR($E$876="non applic.",$E$919="non applic.",$E$932="non applic.")=TRUE,"entfällt","")</f>
        <v/>
      </c>
    </row>
    <row r="933" spans="1:10" ht="52.5" customHeight="1" x14ac:dyDescent="0.25">
      <c r="A933" s="157" t="str">
        <f>IF(E933="con difetti","X",
IF(E933="non applic.","na",
IF(E933="prog. ITR","I",
IF(E933="nota","no",
IF(OR(E933="senza difetti",E933="verificare"),"","")))))</f>
        <v/>
      </c>
      <c r="B933" s="158">
        <v>6202.01</v>
      </c>
      <c r="C933" s="159" t="s">
        <v>1773</v>
      </c>
      <c r="D933" s="160" t="s">
        <v>0</v>
      </c>
      <c r="E933" s="161"/>
      <c r="F933" s="5" t="s">
        <v>2020</v>
      </c>
      <c r="G933" s="5" t="s">
        <v>2020</v>
      </c>
      <c r="H933" s="5" t="s">
        <v>2020</v>
      </c>
      <c r="I933" s="1"/>
      <c r="J933" s="145" t="str">
        <f t="shared" si="62"/>
        <v/>
      </c>
    </row>
    <row r="934" spans="1:10" ht="30" x14ac:dyDescent="0.25">
      <c r="A934" s="53" t="str">
        <f>IF(E934="visualizzare","X","")</f>
        <v/>
      </c>
      <c r="B934" s="54"/>
      <c r="C934" s="55" t="s">
        <v>1774</v>
      </c>
      <c r="D934" s="58"/>
      <c r="E934" s="71"/>
      <c r="F934" s="5" t="s">
        <v>2020</v>
      </c>
      <c r="G934" s="5" t="s">
        <v>2020</v>
      </c>
      <c r="H934" s="5" t="s">
        <v>2020</v>
      </c>
      <c r="I934" s="1"/>
      <c r="J934" s="145" t="str">
        <f t="shared" si="62"/>
        <v/>
      </c>
    </row>
    <row r="935" spans="1:10" ht="52.5" customHeight="1" x14ac:dyDescent="0.25">
      <c r="A935" s="157" t="str">
        <f>IF(E935="con difetti","X",
IF(E935="non applic.","na",
IF(E935="prog. ITR","I",
IF(E935="nota","no",
IF(OR(E935="senza difetti",E935="verificare"),"","")))))</f>
        <v/>
      </c>
      <c r="B935" s="162">
        <v>6202.02</v>
      </c>
      <c r="C935" s="163" t="s">
        <v>1775</v>
      </c>
      <c r="D935" s="164" t="s">
        <v>0</v>
      </c>
      <c r="E935" s="161"/>
      <c r="F935" s="5" t="s">
        <v>2020</v>
      </c>
      <c r="G935" s="5" t="s">
        <v>2020</v>
      </c>
      <c r="H935" s="5" t="s">
        <v>2020</v>
      </c>
      <c r="I935" s="1"/>
      <c r="J935" s="145" t="str">
        <f t="shared" si="62"/>
        <v/>
      </c>
    </row>
    <row r="936" spans="1:10" ht="15" customHeight="1" x14ac:dyDescent="0.25">
      <c r="A936" s="53" t="str">
        <f>IF(E936="visualizzare","X","")</f>
        <v/>
      </c>
      <c r="B936" s="54"/>
      <c r="C936" s="81" t="s">
        <v>1776</v>
      </c>
      <c r="D936" s="58"/>
      <c r="E936" s="71"/>
      <c r="F936" s="5" t="s">
        <v>2020</v>
      </c>
      <c r="G936" s="5" t="s">
        <v>2020</v>
      </c>
      <c r="H936" s="5" t="s">
        <v>2020</v>
      </c>
      <c r="I936" s="1"/>
      <c r="J936" s="145" t="str">
        <f t="shared" si="62"/>
        <v/>
      </c>
    </row>
    <row r="937" spans="1:10" ht="15" customHeight="1" x14ac:dyDescent="0.25">
      <c r="A937" s="53" t="str">
        <f>IF(E937="visualizzare","X","")</f>
        <v/>
      </c>
      <c r="B937" s="54"/>
      <c r="C937" s="81" t="s">
        <v>1777</v>
      </c>
      <c r="D937" s="58"/>
      <c r="E937" s="71"/>
      <c r="F937" s="5" t="s">
        <v>2020</v>
      </c>
      <c r="G937" s="5" t="s">
        <v>2020</v>
      </c>
      <c r="H937" s="5" t="s">
        <v>2020</v>
      </c>
      <c r="I937" s="1"/>
      <c r="J937" s="145" t="str">
        <f t="shared" si="62"/>
        <v/>
      </c>
    </row>
    <row r="938" spans="1:10" ht="15" customHeight="1" x14ac:dyDescent="0.25">
      <c r="A938" s="53" t="str">
        <f>IF(E938="visualizzare","X","")</f>
        <v/>
      </c>
      <c r="B938" s="54"/>
      <c r="C938" s="81" t="s">
        <v>1778</v>
      </c>
      <c r="D938" s="58"/>
      <c r="E938" s="71"/>
      <c r="F938" s="5" t="s">
        <v>2020</v>
      </c>
      <c r="G938" s="5" t="s">
        <v>2020</v>
      </c>
      <c r="H938" s="5" t="s">
        <v>2020</v>
      </c>
      <c r="I938" s="1"/>
      <c r="J938" s="145" t="str">
        <f t="shared" si="62"/>
        <v/>
      </c>
    </row>
    <row r="939" spans="1:10" ht="15" customHeight="1" x14ac:dyDescent="0.25">
      <c r="A939" s="53" t="str">
        <f>IF(E939="visualizzare","X","")</f>
        <v/>
      </c>
      <c r="B939" s="54"/>
      <c r="C939" s="81" t="s">
        <v>1779</v>
      </c>
      <c r="D939" s="58"/>
      <c r="E939" s="71"/>
      <c r="F939" s="5" t="s">
        <v>2020</v>
      </c>
      <c r="G939" s="5" t="s">
        <v>2020</v>
      </c>
      <c r="H939" s="5" t="s">
        <v>2020</v>
      </c>
      <c r="I939" s="1"/>
      <c r="J939" s="145" t="str">
        <f t="shared" si="62"/>
        <v/>
      </c>
    </row>
    <row r="940" spans="1:10" ht="58.5" customHeight="1" thickBot="1" x14ac:dyDescent="0.3">
      <c r="A940" s="53" t="str">
        <f>IF(E940="visualizzare","X","")</f>
        <v/>
      </c>
      <c r="B940" s="57"/>
      <c r="C940" s="67" t="s">
        <v>1780</v>
      </c>
      <c r="D940" s="60"/>
      <c r="E940" s="71"/>
      <c r="F940" s="5" t="s">
        <v>2020</v>
      </c>
      <c r="G940" s="5" t="s">
        <v>2020</v>
      </c>
      <c r="H940" s="5" t="s">
        <v>2020</v>
      </c>
      <c r="I940" s="1"/>
      <c r="J940" s="145" t="str">
        <f t="shared" si="62"/>
        <v/>
      </c>
    </row>
    <row r="941" spans="1:10" ht="15.75" thickBot="1" x14ac:dyDescent="0.3">
      <c r="A941" s="14" t="str">
        <f>IF(OR(COUNTIF(A942:A957,"X")&gt;0,J941="non applic."),"X","")</f>
        <v/>
      </c>
      <c r="B941" s="40">
        <v>6203</v>
      </c>
      <c r="C941" s="19" t="s">
        <v>1781</v>
      </c>
      <c r="D941" s="20"/>
      <c r="E941" s="42"/>
      <c r="F941" s="5" t="s">
        <v>2020</v>
      </c>
      <c r="G941" s="5" t="s">
        <v>2020</v>
      </c>
      <c r="H941" s="5" t="s">
        <v>2020</v>
      </c>
      <c r="I941" s="5" t="s">
        <v>2020</v>
      </c>
      <c r="J941" s="145" t="str">
        <f t="shared" ref="J941:J957" si="63">IF(OR($E$876="non applic.",$E$919="non applic.",$E$941="non applic.")=TRUE,"entfällt","")</f>
        <v/>
      </c>
    </row>
    <row r="942" spans="1:10" ht="52.5" customHeight="1" x14ac:dyDescent="0.25">
      <c r="A942" s="157" t="str">
        <f>IF(E942="con difetti","X",
IF(E942="non applic.","na",
IF(E942="prog. ITR","I",
IF(E942="nota","no",
IF(OR(E942="senza difetti",E942="verificare"),"","")))))</f>
        <v/>
      </c>
      <c r="B942" s="158">
        <v>6203.01</v>
      </c>
      <c r="C942" s="159" t="s">
        <v>1782</v>
      </c>
      <c r="D942" s="160" t="s">
        <v>0</v>
      </c>
      <c r="E942" s="161"/>
      <c r="F942" s="5" t="s">
        <v>2020</v>
      </c>
      <c r="G942" s="5" t="s">
        <v>2020</v>
      </c>
      <c r="H942" s="5" t="s">
        <v>2020</v>
      </c>
      <c r="I942" s="5" t="s">
        <v>2020</v>
      </c>
      <c r="J942" s="145" t="str">
        <f t="shared" si="63"/>
        <v/>
      </c>
    </row>
    <row r="943" spans="1:10" ht="44.1" customHeight="1" x14ac:dyDescent="0.25">
      <c r="A943" s="53" t="str">
        <f>IF(E943="visualizzare","X","")</f>
        <v/>
      </c>
      <c r="B943" s="54"/>
      <c r="C943" s="55" t="s">
        <v>1783</v>
      </c>
      <c r="D943" s="58"/>
      <c r="E943" s="71"/>
      <c r="F943" s="5" t="s">
        <v>2020</v>
      </c>
      <c r="G943" s="5" t="s">
        <v>2020</v>
      </c>
      <c r="H943" s="5" t="s">
        <v>2020</v>
      </c>
      <c r="I943" s="5" t="s">
        <v>2020</v>
      </c>
      <c r="J943" s="145" t="str">
        <f t="shared" si="63"/>
        <v/>
      </c>
    </row>
    <row r="944" spans="1:10" ht="52.5" customHeight="1" x14ac:dyDescent="0.25">
      <c r="A944" s="157" t="str">
        <f>IF(E944="con difetti","X",
IF(E944="non applic.","na",
IF(E944="prog. ITR","I",
IF(E944="nota","no",
IF(OR(E944="senza difetti",E944="verificare"),"","")))))</f>
        <v/>
      </c>
      <c r="B944" s="162">
        <v>6203.02</v>
      </c>
      <c r="C944" s="163" t="s">
        <v>1784</v>
      </c>
      <c r="D944" s="164" t="s">
        <v>0</v>
      </c>
      <c r="E944" s="161"/>
      <c r="F944" s="5" t="s">
        <v>2020</v>
      </c>
      <c r="G944" s="5" t="s">
        <v>2020</v>
      </c>
      <c r="H944" s="5" t="s">
        <v>2020</v>
      </c>
      <c r="I944" s="5" t="s">
        <v>2020</v>
      </c>
      <c r="J944" s="145" t="str">
        <f t="shared" si="63"/>
        <v/>
      </c>
    </row>
    <row r="945" spans="1:10" ht="29.45" customHeight="1" x14ac:dyDescent="0.25">
      <c r="A945" s="53" t="str">
        <f>IF(E945="visualizzare","X","")</f>
        <v/>
      </c>
      <c r="B945" s="54"/>
      <c r="C945" s="55" t="s">
        <v>1785</v>
      </c>
      <c r="D945" s="58"/>
      <c r="E945" s="71"/>
      <c r="F945" s="5" t="s">
        <v>2020</v>
      </c>
      <c r="G945" s="5" t="s">
        <v>2020</v>
      </c>
      <c r="H945" s="5" t="s">
        <v>2020</v>
      </c>
      <c r="I945" s="5" t="s">
        <v>2020</v>
      </c>
      <c r="J945" s="145" t="str">
        <f t="shared" si="63"/>
        <v/>
      </c>
    </row>
    <row r="946" spans="1:10" ht="57" customHeight="1" x14ac:dyDescent="0.25">
      <c r="A946" s="157" t="str">
        <f>IF(E946="con difetti","X",
IF(E946="non applic.","na",
IF(E946="prog. ITR","I",
IF(E946="nota","no",
IF(OR(E946="senza difetti",E946="verificare"),"","")))))</f>
        <v/>
      </c>
      <c r="B946" s="162">
        <v>6203.03</v>
      </c>
      <c r="C946" s="163" t="s">
        <v>1786</v>
      </c>
      <c r="D946" s="164" t="s">
        <v>2021</v>
      </c>
      <c r="E946" s="161"/>
      <c r="F946" s="5" t="s">
        <v>2020</v>
      </c>
      <c r="G946" s="5" t="s">
        <v>2020</v>
      </c>
      <c r="H946" s="5" t="s">
        <v>2020</v>
      </c>
      <c r="I946" s="5" t="s">
        <v>2020</v>
      </c>
      <c r="J946" s="145" t="str">
        <f t="shared" si="63"/>
        <v/>
      </c>
    </row>
    <row r="947" spans="1:10" ht="72.95" customHeight="1" x14ac:dyDescent="0.25">
      <c r="A947" s="53" t="str">
        <f>IF(E947="visualizzare","X","")</f>
        <v/>
      </c>
      <c r="B947" s="54"/>
      <c r="C947" s="55" t="s">
        <v>1787</v>
      </c>
      <c r="D947" s="58"/>
      <c r="E947" s="71"/>
      <c r="F947" s="5" t="s">
        <v>2020</v>
      </c>
      <c r="G947" s="5" t="s">
        <v>2020</v>
      </c>
      <c r="H947" s="5" t="s">
        <v>2020</v>
      </c>
      <c r="I947" s="5" t="s">
        <v>2020</v>
      </c>
      <c r="J947" s="145" t="str">
        <f t="shared" si="63"/>
        <v/>
      </c>
    </row>
    <row r="948" spans="1:10" ht="57" customHeight="1" x14ac:dyDescent="0.25">
      <c r="A948" s="157" t="str">
        <f>IF(E948="con difetti","X",
IF(E948="non applic.","na",
IF(E948="prog. ITR","I",
IF(E948="nota","no",
IF(OR(E948="senza difetti",E948="verificare"),"","")))))</f>
        <v/>
      </c>
      <c r="B948" s="162">
        <v>6203.04</v>
      </c>
      <c r="C948" s="163" t="s">
        <v>1788</v>
      </c>
      <c r="D948" s="164" t="s">
        <v>2021</v>
      </c>
      <c r="E948" s="161"/>
      <c r="F948" s="5" t="s">
        <v>2020</v>
      </c>
      <c r="G948" s="5" t="s">
        <v>2020</v>
      </c>
      <c r="H948" s="5" t="s">
        <v>2020</v>
      </c>
      <c r="I948" s="5" t="s">
        <v>2020</v>
      </c>
      <c r="J948" s="145" t="str">
        <f t="shared" si="63"/>
        <v/>
      </c>
    </row>
    <row r="949" spans="1:10" ht="29.45" customHeight="1" x14ac:dyDescent="0.25">
      <c r="A949" s="53" t="str">
        <f>IF(E949="visualizzare","X","")</f>
        <v/>
      </c>
      <c r="B949" s="54"/>
      <c r="C949" s="55" t="s">
        <v>1789</v>
      </c>
      <c r="D949" s="58"/>
      <c r="E949" s="71"/>
      <c r="F949" s="5" t="s">
        <v>2020</v>
      </c>
      <c r="G949" s="5" t="s">
        <v>2020</v>
      </c>
      <c r="H949" s="5" t="s">
        <v>2020</v>
      </c>
      <c r="I949" s="5" t="s">
        <v>2020</v>
      </c>
      <c r="J949" s="145" t="str">
        <f t="shared" si="63"/>
        <v/>
      </c>
    </row>
    <row r="950" spans="1:10" ht="57" customHeight="1" x14ac:dyDescent="0.25">
      <c r="A950" s="157" t="str">
        <f>IF(E950="con difetti","X",
IF(E950="non applic.","na",
IF(E950="prog. ITR","I",
IF(E950="nota","no",
IF(OR(E950="senza difetti",E950="verificare"),"","")))))</f>
        <v/>
      </c>
      <c r="B950" s="162">
        <v>6203.05</v>
      </c>
      <c r="C950" s="163" t="s">
        <v>1790</v>
      </c>
      <c r="D950" s="164" t="s">
        <v>2021</v>
      </c>
      <c r="E950" s="161"/>
      <c r="F950" s="5" t="s">
        <v>2020</v>
      </c>
      <c r="G950" s="5" t="s">
        <v>2020</v>
      </c>
      <c r="H950" s="5" t="s">
        <v>2020</v>
      </c>
      <c r="I950" s="5" t="s">
        <v>2020</v>
      </c>
      <c r="J950" s="145" t="str">
        <f t="shared" si="63"/>
        <v/>
      </c>
    </row>
    <row r="951" spans="1:10" ht="29.45" customHeight="1" x14ac:dyDescent="0.25">
      <c r="A951" s="53" t="str">
        <f>IF(E951="visualizzare","X","")</f>
        <v/>
      </c>
      <c r="B951" s="54"/>
      <c r="C951" s="55" t="s">
        <v>1791</v>
      </c>
      <c r="D951" s="58"/>
      <c r="E951" s="71"/>
      <c r="F951" s="5" t="s">
        <v>2020</v>
      </c>
      <c r="G951" s="5" t="s">
        <v>2020</v>
      </c>
      <c r="H951" s="5" t="s">
        <v>2020</v>
      </c>
      <c r="I951" s="5" t="s">
        <v>2020</v>
      </c>
      <c r="J951" s="145" t="str">
        <f t="shared" si="63"/>
        <v/>
      </c>
    </row>
    <row r="952" spans="1:10" ht="51.95" customHeight="1" x14ac:dyDescent="0.25">
      <c r="A952" s="157" t="str">
        <f>IF(E952="con difetti","X",
IF(E952="non applic.","na",
IF(E952="prog. ITR","I",
IF(E952="nota","no",
IF(OR(E952="senza difetti",E952="verificare"),"","")))))</f>
        <v/>
      </c>
      <c r="B952" s="162">
        <v>6203.06</v>
      </c>
      <c r="C952" s="163" t="s">
        <v>1792</v>
      </c>
      <c r="D952" s="164" t="s">
        <v>1</v>
      </c>
      <c r="E952" s="161"/>
      <c r="F952" s="5" t="s">
        <v>2020</v>
      </c>
      <c r="G952" s="5" t="s">
        <v>2020</v>
      </c>
      <c r="H952" s="5" t="s">
        <v>2020</v>
      </c>
      <c r="I952" s="5" t="s">
        <v>2020</v>
      </c>
      <c r="J952" s="145" t="str">
        <f t="shared" si="63"/>
        <v/>
      </c>
    </row>
    <row r="953" spans="1:10" ht="29.45" customHeight="1" x14ac:dyDescent="0.25">
      <c r="A953" s="53" t="str">
        <f>IF(E953="visualizzare","X","")</f>
        <v/>
      </c>
      <c r="B953" s="54"/>
      <c r="C953" s="55" t="s">
        <v>1793</v>
      </c>
      <c r="D953" s="58"/>
      <c r="E953" s="71"/>
      <c r="F953" s="5" t="s">
        <v>2020</v>
      </c>
      <c r="G953" s="5" t="s">
        <v>2020</v>
      </c>
      <c r="H953" s="5" t="s">
        <v>2020</v>
      </c>
      <c r="I953" s="5" t="s">
        <v>2020</v>
      </c>
      <c r="J953" s="145" t="str">
        <f t="shared" si="63"/>
        <v/>
      </c>
    </row>
    <row r="954" spans="1:10" ht="29.45" customHeight="1" x14ac:dyDescent="0.25">
      <c r="A954" s="53" t="str">
        <f>IF(E954="visualizzare","X","")</f>
        <v/>
      </c>
      <c r="B954" s="54"/>
      <c r="C954" s="55" t="s">
        <v>1759</v>
      </c>
      <c r="D954" s="58"/>
      <c r="E954" s="71"/>
      <c r="F954" s="5" t="s">
        <v>2020</v>
      </c>
      <c r="G954" s="5" t="s">
        <v>2020</v>
      </c>
      <c r="H954" s="5" t="s">
        <v>2020</v>
      </c>
      <c r="I954" s="5" t="s">
        <v>2020</v>
      </c>
      <c r="J954" s="145" t="str">
        <f t="shared" si="63"/>
        <v/>
      </c>
    </row>
    <row r="955" spans="1:10" ht="51.95" customHeight="1" x14ac:dyDescent="0.25">
      <c r="A955" s="157" t="str">
        <f>IF(E955="con difetti","X",
IF(E955="non applic.","na",
IF(E955="prog. ITR","I",
IF(E955="nota","no",
IF(OR(E955="senza difetti",E955="verificare"),"","")))))</f>
        <v/>
      </c>
      <c r="B955" s="162">
        <v>6203.07</v>
      </c>
      <c r="C955" s="163" t="s">
        <v>1794</v>
      </c>
      <c r="D955" s="164" t="s">
        <v>1</v>
      </c>
      <c r="E955" s="161"/>
      <c r="F955" s="5" t="s">
        <v>2020</v>
      </c>
      <c r="G955" s="5" t="s">
        <v>2020</v>
      </c>
      <c r="H955" s="5" t="s">
        <v>2020</v>
      </c>
      <c r="I955" s="5" t="s">
        <v>2020</v>
      </c>
      <c r="J955" s="145" t="str">
        <f t="shared" si="63"/>
        <v/>
      </c>
    </row>
    <row r="956" spans="1:10" ht="29.45" customHeight="1" x14ac:dyDescent="0.25">
      <c r="A956" s="53" t="str">
        <f>IF(E956="visualizzare","X","")</f>
        <v/>
      </c>
      <c r="B956" s="54"/>
      <c r="C956" s="55" t="s">
        <v>1795</v>
      </c>
      <c r="D956" s="58"/>
      <c r="E956" s="71"/>
      <c r="F956" s="5" t="s">
        <v>2020</v>
      </c>
      <c r="G956" s="5" t="s">
        <v>2020</v>
      </c>
      <c r="H956" s="5" t="s">
        <v>2020</v>
      </c>
      <c r="I956" s="5" t="s">
        <v>2020</v>
      </c>
      <c r="J956" s="145" t="str">
        <f t="shared" si="63"/>
        <v/>
      </c>
    </row>
    <row r="957" spans="1:10" ht="29.45" customHeight="1" thickBot="1" x14ac:dyDescent="0.3">
      <c r="A957" s="53" t="str">
        <f>IF(E957="visualizzare","X","")</f>
        <v/>
      </c>
      <c r="B957" s="57"/>
      <c r="C957" s="59" t="s">
        <v>1756</v>
      </c>
      <c r="D957" s="60"/>
      <c r="E957" s="71"/>
      <c r="F957" s="5" t="s">
        <v>2020</v>
      </c>
      <c r="G957" s="5" t="s">
        <v>2020</v>
      </c>
      <c r="H957" s="5" t="s">
        <v>2020</v>
      </c>
      <c r="I957" s="5" t="s">
        <v>2020</v>
      </c>
      <c r="J957" s="145" t="str">
        <f t="shared" si="63"/>
        <v/>
      </c>
    </row>
    <row r="958" spans="1:10" ht="15.75" thickBot="1" x14ac:dyDescent="0.3">
      <c r="A958" s="14" t="str">
        <f>IF(OR(COUNTIF(A959:A961,"X")&gt;0,J958="non applic."),"X","")</f>
        <v/>
      </c>
      <c r="B958" s="40">
        <v>6204</v>
      </c>
      <c r="C958" s="19" t="s">
        <v>1626</v>
      </c>
      <c r="D958" s="20"/>
      <c r="E958" s="42"/>
      <c r="F958" s="5" t="s">
        <v>2020</v>
      </c>
      <c r="G958" s="5" t="s">
        <v>2020</v>
      </c>
      <c r="H958" s="5" t="s">
        <v>2020</v>
      </c>
      <c r="I958" s="1"/>
      <c r="J958" s="145" t="str">
        <f>IF(OR($E$876="non applic.",$E$919="non applic.",$E$958="non applic.")=TRUE,"entfällt","")</f>
        <v/>
      </c>
    </row>
    <row r="959" spans="1:10" ht="52.5" customHeight="1" x14ac:dyDescent="0.25">
      <c r="A959" s="157" t="str">
        <f>IF(E959="con difetti","X",
IF(E959="non applic.","na",
IF(E959="prog. ITR","I",
IF(E959="nota","no",
IF(OR(E959="senza difetti",E959="verificare"),"","")))))</f>
        <v/>
      </c>
      <c r="B959" s="158">
        <v>6204.01</v>
      </c>
      <c r="C959" s="159" t="s">
        <v>1796</v>
      </c>
      <c r="D959" s="160" t="s">
        <v>0</v>
      </c>
      <c r="E959" s="161"/>
      <c r="F959" s="5" t="s">
        <v>2020</v>
      </c>
      <c r="G959" s="5" t="s">
        <v>2020</v>
      </c>
      <c r="H959" s="5" t="s">
        <v>2020</v>
      </c>
      <c r="I959" s="1"/>
      <c r="J959" s="145" t="str">
        <f>IF(OR($E$876="non applic.",$E$919="non applic.",$E$958="non applic.")=TRUE,"entfällt","")</f>
        <v/>
      </c>
    </row>
    <row r="960" spans="1:10" ht="29.45" customHeight="1" x14ac:dyDescent="0.25">
      <c r="A960" s="53" t="str">
        <f>IF(E960="visualizzare","X","")</f>
        <v/>
      </c>
      <c r="B960" s="54"/>
      <c r="C960" s="55" t="s">
        <v>1797</v>
      </c>
      <c r="D960" s="58"/>
      <c r="E960" s="71"/>
      <c r="F960" s="5" t="s">
        <v>2020</v>
      </c>
      <c r="G960" s="5" t="s">
        <v>2020</v>
      </c>
      <c r="H960" s="5" t="s">
        <v>2020</v>
      </c>
      <c r="I960" s="1"/>
      <c r="J960" s="145" t="str">
        <f>IF(OR($E$876="non applic.",$E$919="non applic.",$E$958="non applic.")=TRUE,"entfällt","")</f>
        <v/>
      </c>
    </row>
    <row r="961" spans="1:10" ht="52.5" customHeight="1" thickBot="1" x14ac:dyDescent="0.3">
      <c r="A961" s="157" t="str">
        <f>IF(E961="con difetti","X",
IF(E961="non applic.","na",
IF(E961="prog. ITR","I",
IF(E961="nota","no",
IF(OR(E961="senza difetti",E961="verificare"),"","")))))</f>
        <v/>
      </c>
      <c r="B961" s="166">
        <v>6204.02</v>
      </c>
      <c r="C961" s="167" t="s">
        <v>1798</v>
      </c>
      <c r="D961" s="168" t="s">
        <v>0</v>
      </c>
      <c r="E961" s="161"/>
      <c r="F961" s="5" t="s">
        <v>2020</v>
      </c>
      <c r="G961" s="5" t="s">
        <v>2020</v>
      </c>
      <c r="H961" s="5" t="s">
        <v>2020</v>
      </c>
      <c r="I961" s="1"/>
      <c r="J961" s="145" t="str">
        <f>IF(OR($E$876="non applic.",$E$919="non applic.",$E$958="non applic.")=TRUE,"entfällt","")</f>
        <v/>
      </c>
    </row>
    <row r="962" spans="1:10" ht="45.75" thickBot="1" x14ac:dyDescent="0.3">
      <c r="A962" s="27"/>
      <c r="B962" s="39">
        <v>6300</v>
      </c>
      <c r="C962" s="18" t="s">
        <v>1799</v>
      </c>
      <c r="D962" s="24"/>
      <c r="E962" s="46"/>
      <c r="F962" s="5" t="s">
        <v>2020</v>
      </c>
      <c r="G962" s="5" t="s">
        <v>2020</v>
      </c>
      <c r="H962" s="5" t="s">
        <v>2020</v>
      </c>
      <c r="I962" s="1"/>
      <c r="J962" s="145" t="str">
        <f>IF(OR($E$876="non applic.",$E$962="non applic.")=TRUE,"entfällt","")</f>
        <v/>
      </c>
    </row>
    <row r="963" spans="1:10" ht="15.75" thickBot="1" x14ac:dyDescent="0.3">
      <c r="A963" s="14" t="str">
        <f>IF(OR(COUNTIF(A964:A981,"X")&gt;0,J963="non applic."),"X","")</f>
        <v/>
      </c>
      <c r="B963" s="40">
        <v>6301</v>
      </c>
      <c r="C963" s="19" t="s">
        <v>1800</v>
      </c>
      <c r="D963" s="20"/>
      <c r="E963" s="42"/>
      <c r="F963" s="5" t="s">
        <v>2020</v>
      </c>
      <c r="G963" s="5" t="s">
        <v>2020</v>
      </c>
      <c r="H963" s="5" t="s">
        <v>2020</v>
      </c>
      <c r="I963" s="1"/>
      <c r="J963" s="145" t="str">
        <f t="shared" ref="J963:J981" si="64">IF(OR($E$876="non applic.",$E$962="non applic.",$E$963="non applic.")=TRUE,"entfällt","")</f>
        <v/>
      </c>
    </row>
    <row r="964" spans="1:10" ht="57" customHeight="1" x14ac:dyDescent="0.25">
      <c r="A964" s="157" t="str">
        <f>IF(E964="con difetti","X",
IF(E964="non applic.","na",
IF(E964="prog. ITR","I",
IF(E964="nota","no",
IF(OR(E964="senza difetti",E964="verificare"),"","")))))</f>
        <v/>
      </c>
      <c r="B964" s="158">
        <v>6301.01</v>
      </c>
      <c r="C964" s="159" t="s">
        <v>1801</v>
      </c>
      <c r="D964" s="160" t="s">
        <v>2021</v>
      </c>
      <c r="E964" s="161"/>
      <c r="F964" s="5" t="s">
        <v>2020</v>
      </c>
      <c r="G964" s="5" t="s">
        <v>2020</v>
      </c>
      <c r="H964" s="5" t="s">
        <v>2020</v>
      </c>
      <c r="I964" s="1"/>
      <c r="J964" s="145" t="str">
        <f t="shared" si="64"/>
        <v/>
      </c>
    </row>
    <row r="965" spans="1:10" ht="15" customHeight="1" x14ac:dyDescent="0.25">
      <c r="A965" s="53" t="str">
        <f>IF(E965="visualizzare","X","")</f>
        <v/>
      </c>
      <c r="B965" s="54"/>
      <c r="C965" s="55" t="s">
        <v>1802</v>
      </c>
      <c r="D965" s="58"/>
      <c r="E965" s="71"/>
      <c r="F965" s="5" t="s">
        <v>2020</v>
      </c>
      <c r="G965" s="5" t="s">
        <v>2020</v>
      </c>
      <c r="H965" s="5" t="s">
        <v>2020</v>
      </c>
      <c r="I965" s="1"/>
      <c r="J965" s="145" t="str">
        <f t="shared" si="64"/>
        <v/>
      </c>
    </row>
    <row r="966" spans="1:10" ht="57" customHeight="1" x14ac:dyDescent="0.25">
      <c r="A966" s="157" t="str">
        <f>IF(E966="con difetti","X",
IF(E966="non applic.","na",
IF(E966="prog. ITR","I",
IF(E966="nota","no",
IF(OR(E966="senza difetti",E966="verificare"),"","")))))</f>
        <v/>
      </c>
      <c r="B966" s="162">
        <v>6301.02</v>
      </c>
      <c r="C966" s="163" t="s">
        <v>1803</v>
      </c>
      <c r="D966" s="164" t="s">
        <v>2021</v>
      </c>
      <c r="E966" s="161"/>
      <c r="F966" s="5" t="s">
        <v>2020</v>
      </c>
      <c r="G966" s="5" t="s">
        <v>2020</v>
      </c>
      <c r="H966" s="5" t="s">
        <v>2020</v>
      </c>
      <c r="I966" s="1"/>
      <c r="J966" s="145" t="str">
        <f t="shared" si="64"/>
        <v/>
      </c>
    </row>
    <row r="967" spans="1:10" ht="29.45" customHeight="1" x14ac:dyDescent="0.25">
      <c r="A967" s="53" t="str">
        <f>IF(E967="visualizzare","X","")</f>
        <v/>
      </c>
      <c r="B967" s="54"/>
      <c r="C967" s="55" t="s">
        <v>1804</v>
      </c>
      <c r="D967" s="58"/>
      <c r="E967" s="71"/>
      <c r="F967" s="5" t="s">
        <v>2020</v>
      </c>
      <c r="G967" s="5" t="s">
        <v>2020</v>
      </c>
      <c r="H967" s="5" t="s">
        <v>2020</v>
      </c>
      <c r="I967" s="1"/>
      <c r="J967" s="145" t="str">
        <f t="shared" si="64"/>
        <v/>
      </c>
    </row>
    <row r="968" spans="1:10" ht="52.5" customHeight="1" x14ac:dyDescent="0.25">
      <c r="A968" s="157" t="str">
        <f>IF(E968="con difetti","X",
IF(E968="non applic.","na",
IF(E968="prog. ITR","I",
IF(E968="nota","no",
IF(OR(E968="senza difetti",E968="verificare"),"","")))))</f>
        <v/>
      </c>
      <c r="B968" s="162">
        <v>6301.03</v>
      </c>
      <c r="C968" s="163" t="s">
        <v>1805</v>
      </c>
      <c r="D968" s="164" t="s">
        <v>0</v>
      </c>
      <c r="E968" s="161"/>
      <c r="F968" s="5" t="s">
        <v>2020</v>
      </c>
      <c r="G968" s="5" t="s">
        <v>2020</v>
      </c>
      <c r="H968" s="5" t="s">
        <v>2020</v>
      </c>
      <c r="I968" s="1"/>
      <c r="J968" s="145" t="str">
        <f t="shared" si="64"/>
        <v/>
      </c>
    </row>
    <row r="969" spans="1:10" ht="45" x14ac:dyDescent="0.25">
      <c r="A969" s="53" t="str">
        <f>IF(E969="visualizzare","X","")</f>
        <v/>
      </c>
      <c r="B969" s="54"/>
      <c r="C969" s="55" t="s">
        <v>1806</v>
      </c>
      <c r="D969" s="58"/>
      <c r="E969" s="71"/>
      <c r="F969" s="5" t="s">
        <v>2020</v>
      </c>
      <c r="G969" s="5" t="s">
        <v>2020</v>
      </c>
      <c r="H969" s="5" t="s">
        <v>2020</v>
      </c>
      <c r="I969" s="1"/>
      <c r="J969" s="145" t="str">
        <f t="shared" si="64"/>
        <v/>
      </c>
    </row>
    <row r="970" spans="1:10" ht="57" customHeight="1" x14ac:dyDescent="0.25">
      <c r="A970" s="157" t="str">
        <f>IF(E970="con difetti","X",
IF(E970="non applic.","na",
IF(E970="prog. ITR","I",
IF(E970="nota","no",
IF(OR(E970="senza difetti",E970="verificare"),"","")))))</f>
        <v/>
      </c>
      <c r="B970" s="162">
        <v>6301.04</v>
      </c>
      <c r="C970" s="163" t="s">
        <v>1807</v>
      </c>
      <c r="D970" s="164" t="s">
        <v>2021</v>
      </c>
      <c r="E970" s="161"/>
      <c r="F970" s="5" t="s">
        <v>2020</v>
      </c>
      <c r="G970" s="5" t="s">
        <v>2020</v>
      </c>
      <c r="H970" s="5" t="s">
        <v>2020</v>
      </c>
      <c r="I970" s="1"/>
      <c r="J970" s="145" t="str">
        <f t="shared" si="64"/>
        <v/>
      </c>
    </row>
    <row r="971" spans="1:10" ht="45" x14ac:dyDescent="0.25">
      <c r="A971" s="53" t="str">
        <f>IF(E971="visualizzare","X","")</f>
        <v/>
      </c>
      <c r="B971" s="54"/>
      <c r="C971" s="55" t="s">
        <v>1808</v>
      </c>
      <c r="D971" s="58"/>
      <c r="E971" s="71"/>
      <c r="F971" s="5" t="s">
        <v>2020</v>
      </c>
      <c r="G971" s="5" t="s">
        <v>2020</v>
      </c>
      <c r="H971" s="5" t="s">
        <v>2020</v>
      </c>
      <c r="I971" s="1"/>
      <c r="J971" s="145" t="str">
        <f t="shared" si="64"/>
        <v/>
      </c>
    </row>
    <row r="972" spans="1:10" ht="44.1" customHeight="1" x14ac:dyDescent="0.25">
      <c r="A972" s="53" t="str">
        <f>IF(E972="visualizzare","X","")</f>
        <v/>
      </c>
      <c r="B972" s="54"/>
      <c r="C972" s="55" t="s">
        <v>1809</v>
      </c>
      <c r="D972" s="58"/>
      <c r="E972" s="71"/>
      <c r="F972" s="5" t="s">
        <v>2020</v>
      </c>
      <c r="G972" s="5" t="s">
        <v>2020</v>
      </c>
      <c r="H972" s="5" t="s">
        <v>2020</v>
      </c>
      <c r="I972" s="1"/>
      <c r="J972" s="145" t="str">
        <f t="shared" si="64"/>
        <v/>
      </c>
    </row>
    <row r="973" spans="1:10" ht="57" customHeight="1" x14ac:dyDescent="0.25">
      <c r="A973" s="157" t="str">
        <f>IF(E973="con difetti","X",
IF(E973="non applic.","na",
IF(E973="prog. ITR","I",
IF(E973="nota","no",
IF(OR(E973="senza difetti",E973="verificare"),"","")))))</f>
        <v/>
      </c>
      <c r="B973" s="162">
        <v>6301.05</v>
      </c>
      <c r="C973" s="163" t="s">
        <v>1810</v>
      </c>
      <c r="D973" s="164" t="s">
        <v>2021</v>
      </c>
      <c r="E973" s="161"/>
      <c r="F973" s="5" t="s">
        <v>2020</v>
      </c>
      <c r="G973" s="5" t="s">
        <v>2020</v>
      </c>
      <c r="H973" s="5" t="s">
        <v>2020</v>
      </c>
      <c r="I973" s="1"/>
      <c r="J973" s="145" t="str">
        <f t="shared" si="64"/>
        <v/>
      </c>
    </row>
    <row r="974" spans="1:10" ht="60" x14ac:dyDescent="0.25">
      <c r="A974" s="53" t="str">
        <f>IF(E974="visualizzare","X","")</f>
        <v/>
      </c>
      <c r="B974" s="54"/>
      <c r="C974" s="55" t="s">
        <v>1811</v>
      </c>
      <c r="D974" s="58"/>
      <c r="E974" s="71"/>
      <c r="F974" s="5" t="s">
        <v>2020</v>
      </c>
      <c r="G974" s="5" t="s">
        <v>2020</v>
      </c>
      <c r="H974" s="5" t="s">
        <v>2020</v>
      </c>
      <c r="I974" s="1"/>
      <c r="J974" s="145" t="str">
        <f t="shared" si="64"/>
        <v/>
      </c>
    </row>
    <row r="975" spans="1:10" ht="51.95" customHeight="1" x14ac:dyDescent="0.25">
      <c r="A975" s="157" t="str">
        <f>IF(E975="con difetti","X",
IF(E975="non applic.","na",
IF(E975="prog. ITR","I",
IF(E975="nota","no",
IF(OR(E975="senza difetti",E975="verificare"),"","")))))</f>
        <v/>
      </c>
      <c r="B975" s="162">
        <v>6301.06</v>
      </c>
      <c r="C975" s="163" t="s">
        <v>1812</v>
      </c>
      <c r="D975" s="164" t="s">
        <v>1</v>
      </c>
      <c r="E975" s="161"/>
      <c r="F975" s="5" t="s">
        <v>2020</v>
      </c>
      <c r="G975" s="5" t="s">
        <v>2020</v>
      </c>
      <c r="H975" s="5" t="s">
        <v>2020</v>
      </c>
      <c r="I975" s="1"/>
      <c r="J975" s="145" t="str">
        <f t="shared" si="64"/>
        <v/>
      </c>
    </row>
    <row r="976" spans="1:10" ht="29.45" customHeight="1" x14ac:dyDescent="0.25">
      <c r="A976" s="53" t="str">
        <f>IF(E976="visualizzare","X","")</f>
        <v/>
      </c>
      <c r="B976" s="54"/>
      <c r="C976" s="55" t="s">
        <v>1813</v>
      </c>
      <c r="D976" s="58"/>
      <c r="E976" s="71"/>
      <c r="F976" s="5" t="s">
        <v>2020</v>
      </c>
      <c r="G976" s="5" t="s">
        <v>2020</v>
      </c>
      <c r="H976" s="5" t="s">
        <v>2020</v>
      </c>
      <c r="I976" s="1"/>
      <c r="J976" s="145" t="str">
        <f t="shared" si="64"/>
        <v/>
      </c>
    </row>
    <row r="977" spans="1:10" ht="29.45" customHeight="1" x14ac:dyDescent="0.25">
      <c r="A977" s="53" t="str">
        <f>IF(E977="visualizzare","X","")</f>
        <v/>
      </c>
      <c r="B977" s="54"/>
      <c r="C977" s="55" t="s">
        <v>1756</v>
      </c>
      <c r="D977" s="58"/>
      <c r="E977" s="71"/>
      <c r="F977" s="5" t="s">
        <v>2020</v>
      </c>
      <c r="G977" s="5" t="s">
        <v>2020</v>
      </c>
      <c r="H977" s="5" t="s">
        <v>2020</v>
      </c>
      <c r="I977" s="1"/>
      <c r="J977" s="145" t="str">
        <f t="shared" si="64"/>
        <v/>
      </c>
    </row>
    <row r="978" spans="1:10" ht="57" customHeight="1" x14ac:dyDescent="0.25">
      <c r="A978" s="157" t="str">
        <f>IF(E978="con difetti","X",
IF(E978="non applic.","na",
IF(E978="prog. ITR","I",
IF(E978="nota","no",
IF(OR(E978="senza difetti",E978="verificare"),"","")))))</f>
        <v/>
      </c>
      <c r="B978" s="162">
        <v>6301.07</v>
      </c>
      <c r="C978" s="163" t="s">
        <v>1814</v>
      </c>
      <c r="D978" s="164" t="s">
        <v>2021</v>
      </c>
      <c r="E978" s="161"/>
      <c r="F978" s="5" t="s">
        <v>2020</v>
      </c>
      <c r="G978" s="5" t="s">
        <v>2020</v>
      </c>
      <c r="H978" s="5" t="s">
        <v>2020</v>
      </c>
      <c r="I978" s="1"/>
      <c r="J978" s="145" t="str">
        <f t="shared" si="64"/>
        <v/>
      </c>
    </row>
    <row r="979" spans="1:10" ht="45" x14ac:dyDescent="0.25">
      <c r="A979" s="53" t="str">
        <f>IF(E979="visualizzare","X","")</f>
        <v/>
      </c>
      <c r="B979" s="54"/>
      <c r="C979" s="55" t="s">
        <v>1815</v>
      </c>
      <c r="D979" s="58"/>
      <c r="E979" s="71"/>
      <c r="F979" s="5" t="s">
        <v>2020</v>
      </c>
      <c r="G979" s="5" t="s">
        <v>2020</v>
      </c>
      <c r="H979" s="5" t="s">
        <v>2020</v>
      </c>
      <c r="I979" s="1"/>
      <c r="J979" s="145" t="str">
        <f t="shared" si="64"/>
        <v/>
      </c>
    </row>
    <row r="980" spans="1:10" ht="57" customHeight="1" x14ac:dyDescent="0.25">
      <c r="A980" s="157" t="str">
        <f>IF(E980="con difetti","X",
IF(E980="non applic.","na",
IF(E980="prog. ITR","I",
IF(E980="nota","no",
IF(OR(E980="senza difetti",E980="verificare"),"","")))))</f>
        <v/>
      </c>
      <c r="B980" s="162">
        <v>6301.08</v>
      </c>
      <c r="C980" s="163" t="s">
        <v>1816</v>
      </c>
      <c r="D980" s="164" t="s">
        <v>2021</v>
      </c>
      <c r="E980" s="161"/>
      <c r="F980" s="5" t="s">
        <v>2020</v>
      </c>
      <c r="G980" s="5" t="s">
        <v>2020</v>
      </c>
      <c r="H980" s="5" t="s">
        <v>2020</v>
      </c>
      <c r="I980" s="1"/>
      <c r="J980" s="145" t="str">
        <f t="shared" si="64"/>
        <v/>
      </c>
    </row>
    <row r="981" spans="1:10" ht="30.75" thickBot="1" x14ac:dyDescent="0.3">
      <c r="A981" s="68" t="str">
        <f>IF(E981="visualizzare","X","")</f>
        <v/>
      </c>
      <c r="B981" s="57"/>
      <c r="C981" s="59" t="s">
        <v>1817</v>
      </c>
      <c r="D981" s="60"/>
      <c r="E981" s="71"/>
      <c r="F981" s="5" t="s">
        <v>2020</v>
      </c>
      <c r="G981" s="5" t="s">
        <v>2020</v>
      </c>
      <c r="H981" s="5" t="s">
        <v>2020</v>
      </c>
      <c r="I981" s="1"/>
      <c r="J981" s="145" t="str">
        <f t="shared" si="64"/>
        <v/>
      </c>
    </row>
    <row r="982" spans="1:10" ht="15.75" thickBot="1" x14ac:dyDescent="0.3">
      <c r="A982" s="14" t="str">
        <f>IF(OR(COUNTIF(A983:A996,"X")&gt;0,J982="non applic."),"X","")</f>
        <v/>
      </c>
      <c r="B982" s="40">
        <v>6302</v>
      </c>
      <c r="C982" s="19" t="s">
        <v>1818</v>
      </c>
      <c r="D982" s="20"/>
      <c r="E982" s="42"/>
      <c r="F982" s="5" t="s">
        <v>2020</v>
      </c>
      <c r="G982" s="5" t="s">
        <v>2020</v>
      </c>
      <c r="H982" s="5" t="s">
        <v>2020</v>
      </c>
      <c r="I982" s="1"/>
      <c r="J982" s="145" t="str">
        <f t="shared" ref="J982:J996" si="65">IF(OR($E$876="non applic.",$E$962="non applic.",$E$982="non applic.")=TRUE,"entfällt","")</f>
        <v/>
      </c>
    </row>
    <row r="983" spans="1:10" ht="52.5" customHeight="1" x14ac:dyDescent="0.25">
      <c r="A983" s="157" t="str">
        <f>IF(E983="con difetti","X",
IF(E983="non applic.","na",
IF(E983="prog. ITR","I",
IF(E983="nota","no",
IF(OR(E983="senza difetti",E983="verificare"),"","")))))</f>
        <v/>
      </c>
      <c r="B983" s="158">
        <v>6302.01</v>
      </c>
      <c r="C983" s="159" t="s">
        <v>1819</v>
      </c>
      <c r="D983" s="160" t="s">
        <v>0</v>
      </c>
      <c r="E983" s="161"/>
      <c r="F983" s="5" t="s">
        <v>2020</v>
      </c>
      <c r="G983" s="5" t="s">
        <v>2020</v>
      </c>
      <c r="H983" s="5" t="s">
        <v>2020</v>
      </c>
      <c r="I983" s="1"/>
      <c r="J983" s="145" t="str">
        <f t="shared" si="65"/>
        <v/>
      </c>
    </row>
    <row r="984" spans="1:10" ht="60" x14ac:dyDescent="0.25">
      <c r="A984" s="53" t="str">
        <f>IF(E984="visualizzare","X","")</f>
        <v/>
      </c>
      <c r="B984" s="54"/>
      <c r="C984" s="55" t="s">
        <v>1820</v>
      </c>
      <c r="D984" s="58"/>
      <c r="E984" s="71"/>
      <c r="F984" s="5" t="s">
        <v>2020</v>
      </c>
      <c r="G984" s="5" t="s">
        <v>2020</v>
      </c>
      <c r="H984" s="5" t="s">
        <v>2020</v>
      </c>
      <c r="I984" s="1"/>
      <c r="J984" s="145" t="str">
        <f t="shared" si="65"/>
        <v/>
      </c>
    </row>
    <row r="985" spans="1:10" ht="57" customHeight="1" x14ac:dyDescent="0.25">
      <c r="A985" s="157" t="str">
        <f>IF(E985="con difetti","X",
IF(E985="non applic.","na",
IF(E985="prog. ITR","I",
IF(E985="nota","no",
IF(OR(E985="senza difetti",E985="verificare"),"","")))))</f>
        <v/>
      </c>
      <c r="B985" s="162">
        <v>6302.02</v>
      </c>
      <c r="C985" s="163" t="s">
        <v>1821</v>
      </c>
      <c r="D985" s="164" t="s">
        <v>2021</v>
      </c>
      <c r="E985" s="161"/>
      <c r="F985" s="5" t="s">
        <v>2020</v>
      </c>
      <c r="G985" s="5" t="s">
        <v>2020</v>
      </c>
      <c r="H985" s="5" t="s">
        <v>2020</v>
      </c>
      <c r="I985" s="1"/>
      <c r="J985" s="145" t="str">
        <f t="shared" si="65"/>
        <v/>
      </c>
    </row>
    <row r="986" spans="1:10" ht="43.35" customHeight="1" x14ac:dyDescent="0.25">
      <c r="A986" s="53" t="str">
        <f>IF(E986="visualizzare","X","")</f>
        <v/>
      </c>
      <c r="B986" s="54"/>
      <c r="C986" s="55" t="s">
        <v>1822</v>
      </c>
      <c r="D986" s="58"/>
      <c r="E986" s="71"/>
      <c r="F986" s="5" t="s">
        <v>2020</v>
      </c>
      <c r="G986" s="5" t="s">
        <v>2020</v>
      </c>
      <c r="H986" s="5" t="s">
        <v>2020</v>
      </c>
      <c r="I986" s="1"/>
      <c r="J986" s="145" t="str">
        <f t="shared" si="65"/>
        <v/>
      </c>
    </row>
    <row r="987" spans="1:10" ht="57" customHeight="1" x14ac:dyDescent="0.25">
      <c r="A987" s="157" t="str">
        <f>IF(E987="con difetti","X",
IF(E987="non applic.","na",
IF(E987="prog. ITR","I",
IF(E987="nota","no",
IF(OR(E987="senza difetti",E987="verificare"),"","")))))</f>
        <v/>
      </c>
      <c r="B987" s="162">
        <v>6302.03</v>
      </c>
      <c r="C987" s="163" t="s">
        <v>1823</v>
      </c>
      <c r="D987" s="164" t="s">
        <v>2021</v>
      </c>
      <c r="E987" s="161"/>
      <c r="F987" s="5" t="s">
        <v>2020</v>
      </c>
      <c r="G987" s="5" t="s">
        <v>2020</v>
      </c>
      <c r="H987" s="5" t="s">
        <v>2020</v>
      </c>
      <c r="I987" s="1"/>
      <c r="J987" s="145" t="str">
        <f t="shared" si="65"/>
        <v/>
      </c>
    </row>
    <row r="988" spans="1:10" ht="30" x14ac:dyDescent="0.25">
      <c r="A988" s="53" t="str">
        <f>IF(E988="visualizzare","X","")</f>
        <v/>
      </c>
      <c r="B988" s="54"/>
      <c r="C988" s="55" t="s">
        <v>1824</v>
      </c>
      <c r="D988" s="58"/>
      <c r="E988" s="71"/>
      <c r="F988" s="5" t="s">
        <v>2020</v>
      </c>
      <c r="G988" s="5" t="s">
        <v>2020</v>
      </c>
      <c r="H988" s="5" t="s">
        <v>2020</v>
      </c>
      <c r="I988" s="1"/>
      <c r="J988" s="145" t="str">
        <f t="shared" si="65"/>
        <v/>
      </c>
    </row>
    <row r="989" spans="1:10" ht="57" customHeight="1" x14ac:dyDescent="0.25">
      <c r="A989" s="157" t="str">
        <f>IF(E989="con difetti","X",
IF(E989="non applic.","na",
IF(E989="prog. ITR","I",
IF(E989="nota","no",
IF(OR(E989="senza difetti",E989="verificare"),"","")))))</f>
        <v/>
      </c>
      <c r="B989" s="162">
        <v>6302.04</v>
      </c>
      <c r="C989" s="163" t="s">
        <v>1825</v>
      </c>
      <c r="D989" s="164" t="s">
        <v>2021</v>
      </c>
      <c r="E989" s="161"/>
      <c r="F989" s="5" t="s">
        <v>2020</v>
      </c>
      <c r="G989" s="5" t="s">
        <v>2020</v>
      </c>
      <c r="H989" s="5" t="s">
        <v>2020</v>
      </c>
      <c r="I989" s="1"/>
      <c r="J989" s="145" t="str">
        <f t="shared" si="65"/>
        <v/>
      </c>
    </row>
    <row r="990" spans="1:10" x14ac:dyDescent="0.25">
      <c r="A990" s="53" t="str">
        <f>IF(E990="visualizzare","X","")</f>
        <v/>
      </c>
      <c r="B990" s="54"/>
      <c r="C990" s="55" t="s">
        <v>1826</v>
      </c>
      <c r="D990" s="58"/>
      <c r="E990" s="71"/>
      <c r="F990" s="5" t="s">
        <v>2020</v>
      </c>
      <c r="G990" s="5" t="s">
        <v>2020</v>
      </c>
      <c r="H990" s="5" t="s">
        <v>2020</v>
      </c>
      <c r="I990" s="1"/>
      <c r="J990" s="145" t="str">
        <f t="shared" si="65"/>
        <v/>
      </c>
    </row>
    <row r="991" spans="1:10" ht="52.5" customHeight="1" x14ac:dyDescent="0.25">
      <c r="A991" s="157" t="str">
        <f>IF(E991="con difetti","X",
IF(E991="non applic.","na",
IF(E991="prog. ITR","I",
IF(E991="nota","no",
IF(OR(E991="senza difetti",E991="verificare"),"","")))))</f>
        <v/>
      </c>
      <c r="B991" s="162">
        <v>6302.05</v>
      </c>
      <c r="C991" s="163" t="s">
        <v>1827</v>
      </c>
      <c r="D991" s="164" t="s">
        <v>0</v>
      </c>
      <c r="E991" s="161"/>
      <c r="F991" s="5" t="s">
        <v>2020</v>
      </c>
      <c r="G991" s="5" t="s">
        <v>2020</v>
      </c>
      <c r="H991" s="5" t="s">
        <v>2020</v>
      </c>
      <c r="I991" s="1"/>
      <c r="J991" s="145" t="str">
        <f t="shared" si="65"/>
        <v/>
      </c>
    </row>
    <row r="992" spans="1:10" ht="58.5" customHeight="1" x14ac:dyDescent="0.25">
      <c r="A992" s="53" t="str">
        <f>IF(E992="visualizzare","X","")</f>
        <v/>
      </c>
      <c r="B992" s="54"/>
      <c r="C992" s="55" t="s">
        <v>1828</v>
      </c>
      <c r="D992" s="58"/>
      <c r="E992" s="71"/>
      <c r="F992" s="5" t="s">
        <v>2020</v>
      </c>
      <c r="G992" s="5" t="s">
        <v>2020</v>
      </c>
      <c r="H992" s="5" t="s">
        <v>2020</v>
      </c>
      <c r="I992" s="1"/>
      <c r="J992" s="145" t="str">
        <f t="shared" si="65"/>
        <v/>
      </c>
    </row>
    <row r="993" spans="1:10" ht="52.5" customHeight="1" x14ac:dyDescent="0.25">
      <c r="A993" s="157" t="str">
        <f>IF(E993="con difetti","X",
IF(E993="non applic.","na",
IF(E993="prog. ITR","I",
IF(E993="nota","no",
IF(OR(E993="senza difetti",E993="verificare"),"","")))))</f>
        <v/>
      </c>
      <c r="B993" s="162">
        <v>6302.06</v>
      </c>
      <c r="C993" s="163" t="s">
        <v>1829</v>
      </c>
      <c r="D993" s="164" t="s">
        <v>0</v>
      </c>
      <c r="E993" s="161"/>
      <c r="F993" s="5" t="s">
        <v>2020</v>
      </c>
      <c r="G993" s="5" t="s">
        <v>2020</v>
      </c>
      <c r="H993" s="5" t="s">
        <v>2020</v>
      </c>
      <c r="I993" s="1"/>
      <c r="J993" s="145" t="str">
        <f t="shared" si="65"/>
        <v/>
      </c>
    </row>
    <row r="994" spans="1:10" ht="44.1" customHeight="1" x14ac:dyDescent="0.25">
      <c r="A994" s="53" t="str">
        <f>IF(E994="visualizzare","X","")</f>
        <v/>
      </c>
      <c r="B994" s="54"/>
      <c r="C994" s="55" t="s">
        <v>1830</v>
      </c>
      <c r="D994" s="58"/>
      <c r="E994" s="71"/>
      <c r="F994" s="5" t="s">
        <v>2020</v>
      </c>
      <c r="G994" s="5" t="s">
        <v>2020</v>
      </c>
      <c r="H994" s="5" t="s">
        <v>2020</v>
      </c>
      <c r="I994" s="1"/>
      <c r="J994" s="145" t="str">
        <f t="shared" si="65"/>
        <v/>
      </c>
    </row>
    <row r="995" spans="1:10" ht="52.5" customHeight="1" x14ac:dyDescent="0.25">
      <c r="A995" s="157" t="str">
        <f>IF(E995="con difetti","X",
IF(E995="non applic.","na",
IF(E995="prog. ITR","I",
IF(E995="nota","no",
IF(OR(E995="senza difetti",E995="verificare"),"","")))))</f>
        <v/>
      </c>
      <c r="B995" s="162">
        <v>6302.07</v>
      </c>
      <c r="C995" s="163" t="s">
        <v>1831</v>
      </c>
      <c r="D995" s="164" t="s">
        <v>0</v>
      </c>
      <c r="E995" s="161"/>
      <c r="F995" s="5" t="s">
        <v>2020</v>
      </c>
      <c r="G995" s="5" t="s">
        <v>2020</v>
      </c>
      <c r="H995" s="5" t="s">
        <v>2020</v>
      </c>
      <c r="I995" s="1"/>
      <c r="J995" s="145" t="str">
        <f t="shared" si="65"/>
        <v/>
      </c>
    </row>
    <row r="996" spans="1:10" ht="30.75" thickBot="1" x14ac:dyDescent="0.3">
      <c r="A996" s="68" t="str">
        <f>IF(E996="visualizzare","X","")</f>
        <v/>
      </c>
      <c r="B996" s="57"/>
      <c r="C996" s="59" t="s">
        <v>1832</v>
      </c>
      <c r="D996" s="60"/>
      <c r="E996" s="71"/>
      <c r="F996" s="5" t="s">
        <v>2020</v>
      </c>
      <c r="G996" s="5" t="s">
        <v>2020</v>
      </c>
      <c r="H996" s="5" t="s">
        <v>2020</v>
      </c>
      <c r="J996" s="145" t="str">
        <f t="shared" si="65"/>
        <v/>
      </c>
    </row>
    <row r="997" spans="1:10" ht="15.75" thickBot="1" x14ac:dyDescent="0.3">
      <c r="A997" s="14" t="str">
        <f>IF(OR(COUNTIF(A998:A1004,"X")&gt;0,J997="non applic."),"X","")</f>
        <v/>
      </c>
      <c r="B997" s="40">
        <v>6303</v>
      </c>
      <c r="C997" s="19" t="s">
        <v>1833</v>
      </c>
      <c r="D997" s="20"/>
      <c r="E997" s="42"/>
      <c r="F997" s="5" t="s">
        <v>2020</v>
      </c>
      <c r="G997" s="5" t="s">
        <v>2020</v>
      </c>
      <c r="H997" s="5" t="s">
        <v>2020</v>
      </c>
      <c r="I997" s="1"/>
      <c r="J997" s="145" t="str">
        <f t="shared" ref="J997:J1004" si="66">IF(OR($E$876="non applic.",$E$962="non applic.",$E$997="non applic.")=TRUE,"entfällt","")</f>
        <v/>
      </c>
    </row>
    <row r="998" spans="1:10" ht="51.95" customHeight="1" x14ac:dyDescent="0.25">
      <c r="A998" s="157" t="str">
        <f>IF(E998="con difetti","X",
IF(E998="non applic.","na",
IF(E998="prog. ITR","I",
IF(E998="nota","no",
IF(OR(E998="senza difetti",E998="verificare"),"","")))))</f>
        <v/>
      </c>
      <c r="B998" s="158">
        <v>6303.01</v>
      </c>
      <c r="C998" s="159" t="s">
        <v>1834</v>
      </c>
      <c r="D998" s="160" t="s">
        <v>1</v>
      </c>
      <c r="E998" s="161"/>
      <c r="F998" s="5" t="s">
        <v>2020</v>
      </c>
      <c r="G998" s="5" t="s">
        <v>2020</v>
      </c>
      <c r="H998" s="5" t="s">
        <v>2020</v>
      </c>
      <c r="I998" s="1"/>
      <c r="J998" s="145" t="str">
        <f t="shared" si="66"/>
        <v/>
      </c>
    </row>
    <row r="999" spans="1:10" ht="30" x14ac:dyDescent="0.25">
      <c r="A999" s="53" t="str">
        <f>IF(E999="visualizzare","X","")</f>
        <v/>
      </c>
      <c r="B999" s="54"/>
      <c r="C999" s="55" t="s">
        <v>1835</v>
      </c>
      <c r="D999" s="58"/>
      <c r="E999" s="71"/>
      <c r="F999" s="5" t="s">
        <v>2020</v>
      </c>
      <c r="G999" s="5" t="s">
        <v>2020</v>
      </c>
      <c r="H999" s="5" t="s">
        <v>2020</v>
      </c>
      <c r="I999" s="1"/>
      <c r="J999" s="145" t="str">
        <f t="shared" si="66"/>
        <v/>
      </c>
    </row>
    <row r="1000" spans="1:10" ht="29.45" customHeight="1" x14ac:dyDescent="0.25">
      <c r="A1000" s="53" t="str">
        <f>IF(E1000="visualizzare","X","")</f>
        <v/>
      </c>
      <c r="B1000" s="54"/>
      <c r="C1000" s="55" t="s">
        <v>1756</v>
      </c>
      <c r="D1000" s="58"/>
      <c r="E1000" s="71"/>
      <c r="F1000" s="5" t="s">
        <v>2020</v>
      </c>
      <c r="G1000" s="5" t="s">
        <v>2020</v>
      </c>
      <c r="H1000" s="5" t="s">
        <v>2020</v>
      </c>
      <c r="I1000" s="1"/>
      <c r="J1000" s="145" t="str">
        <f t="shared" si="66"/>
        <v/>
      </c>
    </row>
    <row r="1001" spans="1:10" ht="51.95" customHeight="1" x14ac:dyDescent="0.25">
      <c r="A1001" s="157" t="str">
        <f>IF(E1001="con difetti","X",
IF(E1001="non applic.","na",
IF(E1001="prog. ITR","I",
IF(E1001="nota","no",
IF(OR(E1001="senza difetti",E1001="verificare"),"","")))))</f>
        <v/>
      </c>
      <c r="B1001" s="162">
        <v>6303.02</v>
      </c>
      <c r="C1001" s="163" t="s">
        <v>1836</v>
      </c>
      <c r="D1001" s="164" t="s">
        <v>1</v>
      </c>
      <c r="E1001" s="161"/>
      <c r="F1001" s="5" t="s">
        <v>2020</v>
      </c>
      <c r="G1001" s="5" t="s">
        <v>2020</v>
      </c>
      <c r="H1001" s="5" t="s">
        <v>2020</v>
      </c>
      <c r="I1001" s="1"/>
      <c r="J1001" s="145" t="str">
        <f t="shared" si="66"/>
        <v/>
      </c>
    </row>
    <row r="1002" spans="1:10" ht="30" x14ac:dyDescent="0.25">
      <c r="A1002" s="53" t="str">
        <f>IF(E1002="visualizzare","X","")</f>
        <v/>
      </c>
      <c r="B1002" s="54"/>
      <c r="C1002" s="55" t="s">
        <v>1837</v>
      </c>
      <c r="D1002" s="58"/>
      <c r="E1002" s="71"/>
      <c r="F1002" s="5" t="s">
        <v>2020</v>
      </c>
      <c r="G1002" s="5" t="s">
        <v>2020</v>
      </c>
      <c r="H1002" s="5" t="s">
        <v>2020</v>
      </c>
      <c r="I1002" s="1"/>
      <c r="J1002" s="145" t="str">
        <f t="shared" si="66"/>
        <v/>
      </c>
    </row>
    <row r="1003" spans="1:10" ht="29.45" customHeight="1" x14ac:dyDescent="0.25">
      <c r="A1003" s="53" t="str">
        <f>IF(E1003="visualizzare","X","")</f>
        <v/>
      </c>
      <c r="B1003" s="54"/>
      <c r="C1003" s="55" t="s">
        <v>1756</v>
      </c>
      <c r="D1003" s="58"/>
      <c r="E1003" s="71"/>
      <c r="F1003" s="5" t="s">
        <v>2020</v>
      </c>
      <c r="G1003" s="5" t="s">
        <v>2020</v>
      </c>
      <c r="H1003" s="5" t="s">
        <v>2020</v>
      </c>
      <c r="I1003" s="1"/>
      <c r="J1003" s="145" t="str">
        <f t="shared" si="66"/>
        <v/>
      </c>
    </row>
    <row r="1004" spans="1:10" ht="29.45" customHeight="1" thickBot="1" x14ac:dyDescent="0.3">
      <c r="A1004" s="53" t="str">
        <f>IF(E1004="visualizzare","X","")</f>
        <v/>
      </c>
      <c r="B1004" s="57"/>
      <c r="C1004" s="59" t="s">
        <v>1150</v>
      </c>
      <c r="D1004" s="60"/>
      <c r="E1004" s="71"/>
      <c r="F1004" s="5" t="s">
        <v>2020</v>
      </c>
      <c r="G1004" s="5" t="s">
        <v>2020</v>
      </c>
      <c r="H1004" s="5" t="s">
        <v>2020</v>
      </c>
      <c r="I1004" s="1"/>
      <c r="J1004" s="145" t="str">
        <f t="shared" si="66"/>
        <v/>
      </c>
    </row>
    <row r="1005" spans="1:10" ht="15.75" thickBot="1" x14ac:dyDescent="0.3">
      <c r="A1005" s="27" t="str">
        <f>IF(OR(A1006="X",J1005="non applic."),"X","")</f>
        <v/>
      </c>
      <c r="B1005" s="39">
        <v>6400</v>
      </c>
      <c r="C1005" s="18" t="s">
        <v>1838</v>
      </c>
      <c r="D1005" s="22"/>
      <c r="E1005" s="41"/>
      <c r="F1005" s="5" t="s">
        <v>2020</v>
      </c>
      <c r="G1005" s="5" t="s">
        <v>2020</v>
      </c>
      <c r="H1005" s="5" t="s">
        <v>2020</v>
      </c>
      <c r="I1005" s="5" t="s">
        <v>2020</v>
      </c>
      <c r="J1005" s="145" t="str">
        <f>IF(OR($E$876="non applic.",$E$1005="non applic.")=TRUE,"entfällt","")</f>
        <v/>
      </c>
    </row>
    <row r="1006" spans="1:10" ht="15.75" thickBot="1" x14ac:dyDescent="0.3">
      <c r="A1006" s="14" t="str">
        <f>IF(OR(COUNTIF(A1007:A1020,"X")&gt;0,J1006="non applic."),"X","")</f>
        <v/>
      </c>
      <c r="B1006" s="40">
        <v>6401</v>
      </c>
      <c r="C1006" s="19" t="s">
        <v>1839</v>
      </c>
      <c r="D1006" s="20"/>
      <c r="E1006" s="42"/>
      <c r="F1006" s="5" t="s">
        <v>2020</v>
      </c>
      <c r="G1006" s="5" t="s">
        <v>2020</v>
      </c>
      <c r="H1006" s="5" t="s">
        <v>2020</v>
      </c>
      <c r="I1006" s="5" t="s">
        <v>2020</v>
      </c>
      <c r="J1006" s="145" t="str">
        <f t="shared" ref="J1006:J1020" si="67">IF(OR($E$876="non applic.",$E$1005="non applic.",$E$1006="non applic.")=TRUE,"entfällt","")</f>
        <v/>
      </c>
    </row>
    <row r="1007" spans="1:10" ht="57" customHeight="1" x14ac:dyDescent="0.25">
      <c r="A1007" s="157" t="str">
        <f>IF(E1007="con difetti","X",
IF(E1007="non applic.","na",
IF(E1007="prog. ITR","I",
IF(E1007="nota","no",
IF(OR(E1007="senza difetti",E1007="verificare"),"","")))))</f>
        <v/>
      </c>
      <c r="B1007" s="158">
        <v>6401.01</v>
      </c>
      <c r="C1007" s="159" t="s">
        <v>1840</v>
      </c>
      <c r="D1007" s="160" t="s">
        <v>2021</v>
      </c>
      <c r="E1007" s="161"/>
      <c r="F1007" s="5" t="s">
        <v>2020</v>
      </c>
      <c r="G1007" s="5" t="s">
        <v>2020</v>
      </c>
      <c r="H1007" s="5" t="s">
        <v>2020</v>
      </c>
      <c r="I1007" s="1"/>
      <c r="J1007" s="145" t="str">
        <f t="shared" si="67"/>
        <v/>
      </c>
    </row>
    <row r="1008" spans="1:10" ht="45" x14ac:dyDescent="0.25">
      <c r="A1008" s="53" t="str">
        <f>IF(E1008="visualizzare","X","")</f>
        <v/>
      </c>
      <c r="B1008" s="54"/>
      <c r="C1008" s="66" t="s">
        <v>1841</v>
      </c>
      <c r="D1008" s="58"/>
      <c r="E1008" s="71"/>
      <c r="F1008" s="5" t="s">
        <v>2020</v>
      </c>
      <c r="G1008" s="5" t="s">
        <v>2020</v>
      </c>
      <c r="H1008" s="5" t="s">
        <v>2020</v>
      </c>
      <c r="I1008" s="1"/>
      <c r="J1008" s="145" t="str">
        <f t="shared" si="67"/>
        <v/>
      </c>
    </row>
    <row r="1009" spans="1:10" ht="15" customHeight="1" x14ac:dyDescent="0.25">
      <c r="A1009" s="53" t="str">
        <f>IF(E1009="visualizzare","X","")</f>
        <v/>
      </c>
      <c r="B1009" s="54"/>
      <c r="C1009" s="81" t="s">
        <v>1842</v>
      </c>
      <c r="D1009" s="58"/>
      <c r="E1009" s="71"/>
      <c r="F1009" s="5" t="s">
        <v>2020</v>
      </c>
      <c r="G1009" s="5" t="s">
        <v>2020</v>
      </c>
      <c r="H1009" s="5" t="s">
        <v>2020</v>
      </c>
      <c r="I1009" s="1"/>
      <c r="J1009" s="145" t="str">
        <f t="shared" si="67"/>
        <v/>
      </c>
    </row>
    <row r="1010" spans="1:10" ht="15" customHeight="1" x14ac:dyDescent="0.25">
      <c r="A1010" s="53" t="str">
        <f>IF(E1010="visualizzare","X","")</f>
        <v/>
      </c>
      <c r="B1010" s="54"/>
      <c r="C1010" s="81" t="s">
        <v>1843</v>
      </c>
      <c r="D1010" s="58"/>
      <c r="E1010" s="71"/>
      <c r="F1010" s="5" t="s">
        <v>2020</v>
      </c>
      <c r="G1010" s="5" t="s">
        <v>2020</v>
      </c>
      <c r="H1010" s="5" t="s">
        <v>2020</v>
      </c>
      <c r="I1010" s="1"/>
      <c r="J1010" s="145" t="str">
        <f t="shared" si="67"/>
        <v/>
      </c>
    </row>
    <row r="1011" spans="1:10" ht="57" customHeight="1" x14ac:dyDescent="0.25">
      <c r="A1011" s="157" t="str">
        <f>IF(E1011="con difetti","X",
IF(E1011="non applic.","na",
IF(E1011="prog. ITR","I",
IF(E1011="nota","no",
IF(OR(E1011="senza difetti",E1011="verificare"),"","")))))</f>
        <v/>
      </c>
      <c r="B1011" s="162">
        <v>6401.02</v>
      </c>
      <c r="C1011" s="163" t="s">
        <v>1844</v>
      </c>
      <c r="D1011" s="164" t="s">
        <v>2021</v>
      </c>
      <c r="E1011" s="161"/>
      <c r="F1011" s="5" t="s">
        <v>2020</v>
      </c>
      <c r="G1011" s="5" t="s">
        <v>2020</v>
      </c>
      <c r="H1011" s="1"/>
      <c r="I1011" s="1"/>
      <c r="J1011" s="145" t="str">
        <f t="shared" si="67"/>
        <v/>
      </c>
    </row>
    <row r="1012" spans="1:10" ht="45" x14ac:dyDescent="0.25">
      <c r="A1012" s="53" t="str">
        <f>IF(E1012="visualizzare","X","")</f>
        <v/>
      </c>
      <c r="B1012" s="54"/>
      <c r="C1012" s="55" t="s">
        <v>1845</v>
      </c>
      <c r="D1012" s="58"/>
      <c r="E1012" s="71"/>
      <c r="F1012" s="5" t="s">
        <v>2020</v>
      </c>
      <c r="G1012" s="5" t="s">
        <v>2020</v>
      </c>
      <c r="H1012" s="1"/>
      <c r="I1012" s="1"/>
      <c r="J1012" s="145" t="str">
        <f t="shared" si="67"/>
        <v/>
      </c>
    </row>
    <row r="1013" spans="1:10" ht="57" customHeight="1" x14ac:dyDescent="0.25">
      <c r="A1013" s="157" t="str">
        <f>IF(E1013="con difetti","X",
IF(E1013="non applic.","na",
IF(E1013="prog. ITR","I",
IF(E1013="nota","no",
IF(OR(E1013="senza difetti",E1013="verificare"),"","")))))</f>
        <v/>
      </c>
      <c r="B1013" s="162">
        <v>6401.03</v>
      </c>
      <c r="C1013" s="163" t="s">
        <v>1846</v>
      </c>
      <c r="D1013" s="164" t="s">
        <v>2021</v>
      </c>
      <c r="E1013" s="161"/>
      <c r="F1013" s="5" t="s">
        <v>2020</v>
      </c>
      <c r="G1013" s="5" t="s">
        <v>2020</v>
      </c>
      <c r="H1013" s="5" t="s">
        <v>2020</v>
      </c>
      <c r="I1013" s="5" t="s">
        <v>2020</v>
      </c>
      <c r="J1013" s="145" t="str">
        <f t="shared" si="67"/>
        <v/>
      </c>
    </row>
    <row r="1014" spans="1:10" ht="29.45" customHeight="1" x14ac:dyDescent="0.25">
      <c r="A1014" s="53" t="str">
        <f>IF(E1014="visualizzare","X","")</f>
        <v/>
      </c>
      <c r="B1014" s="54"/>
      <c r="C1014" s="55" t="s">
        <v>1847</v>
      </c>
      <c r="D1014" s="58"/>
      <c r="E1014" s="71"/>
      <c r="F1014" s="5" t="s">
        <v>2020</v>
      </c>
      <c r="G1014" s="5" t="s">
        <v>2020</v>
      </c>
      <c r="H1014" s="5" t="s">
        <v>2020</v>
      </c>
      <c r="I1014" s="5" t="s">
        <v>2020</v>
      </c>
      <c r="J1014" s="145" t="str">
        <f t="shared" si="67"/>
        <v/>
      </c>
    </row>
    <row r="1015" spans="1:10" ht="57" customHeight="1" x14ac:dyDescent="0.25">
      <c r="A1015" s="157" t="str">
        <f>IF(E1015="con difetti","X",
IF(E1015="non applic.","na",
IF(E1015="prog. ITR","I",
IF(E1015="nota","no",
IF(OR(E1015="senza difetti",E1015="verificare"),"","")))))</f>
        <v/>
      </c>
      <c r="B1015" s="162">
        <v>6401.04</v>
      </c>
      <c r="C1015" s="163" t="s">
        <v>1848</v>
      </c>
      <c r="D1015" s="164" t="s">
        <v>2021</v>
      </c>
      <c r="E1015" s="161"/>
      <c r="F1015" s="5" t="s">
        <v>2020</v>
      </c>
      <c r="G1015" s="5" t="s">
        <v>2020</v>
      </c>
      <c r="H1015" s="1"/>
      <c r="I1015" s="1"/>
      <c r="J1015" s="145" t="str">
        <f t="shared" si="67"/>
        <v/>
      </c>
    </row>
    <row r="1016" spans="1:10" ht="45" x14ac:dyDescent="0.25">
      <c r="A1016" s="53" t="str">
        <f>IF(E1016="visualizzare","X","")</f>
        <v/>
      </c>
      <c r="B1016" s="54"/>
      <c r="C1016" s="55" t="s">
        <v>1849</v>
      </c>
      <c r="D1016" s="58"/>
      <c r="E1016" s="71"/>
      <c r="F1016" s="5" t="s">
        <v>2020</v>
      </c>
      <c r="G1016" s="5" t="s">
        <v>2020</v>
      </c>
      <c r="H1016" s="1"/>
      <c r="I1016" s="1"/>
      <c r="J1016" s="145" t="str">
        <f t="shared" si="67"/>
        <v/>
      </c>
    </row>
    <row r="1017" spans="1:10" ht="52.5" customHeight="1" x14ac:dyDescent="0.25">
      <c r="A1017" s="157" t="str">
        <f>IF(E1017="con difetti","X",
IF(E1017="non applic.","na",
IF(E1017="prog. ITR","I",
IF(E1017="nota","no",
IF(OR(E1017="senza difetti",E1017="verificare"),"","")))))</f>
        <v/>
      </c>
      <c r="B1017" s="162">
        <v>6401.05</v>
      </c>
      <c r="C1017" s="163" t="s">
        <v>1850</v>
      </c>
      <c r="D1017" s="164" t="s">
        <v>0</v>
      </c>
      <c r="E1017" s="161"/>
      <c r="F1017" s="5" t="s">
        <v>2020</v>
      </c>
      <c r="G1017" s="5" t="s">
        <v>2020</v>
      </c>
      <c r="H1017" s="5" t="s">
        <v>2020</v>
      </c>
      <c r="I1017" s="5" t="s">
        <v>2020</v>
      </c>
      <c r="J1017" s="145" t="str">
        <f t="shared" si="67"/>
        <v/>
      </c>
    </row>
    <row r="1018" spans="1:10" ht="44.1" customHeight="1" x14ac:dyDescent="0.25">
      <c r="A1018" s="53" t="str">
        <f>IF(E1018="visualizzare","X","")</f>
        <v/>
      </c>
      <c r="B1018" s="54"/>
      <c r="C1018" s="55" t="s">
        <v>1851</v>
      </c>
      <c r="D1018" s="58"/>
      <c r="E1018" s="71"/>
      <c r="F1018" s="5" t="s">
        <v>2020</v>
      </c>
      <c r="G1018" s="5" t="s">
        <v>2020</v>
      </c>
      <c r="H1018" s="5" t="s">
        <v>2020</v>
      </c>
      <c r="I1018" s="5" t="s">
        <v>2020</v>
      </c>
      <c r="J1018" s="145" t="str">
        <f t="shared" si="67"/>
        <v/>
      </c>
    </row>
    <row r="1019" spans="1:10" ht="15" customHeight="1" x14ac:dyDescent="0.25">
      <c r="A1019" s="53" t="str">
        <f>IF(E1019="visualizzare","X","")</f>
        <v/>
      </c>
      <c r="B1019" s="54"/>
      <c r="C1019" s="83" t="s">
        <v>1852</v>
      </c>
      <c r="D1019" s="58"/>
      <c r="E1019" s="71"/>
      <c r="F1019" s="5" t="s">
        <v>2020</v>
      </c>
      <c r="G1019" s="5" t="s">
        <v>2020</v>
      </c>
      <c r="H1019" s="5" t="s">
        <v>2020</v>
      </c>
      <c r="I1019" s="5" t="s">
        <v>2020</v>
      </c>
      <c r="J1019" s="145" t="str">
        <f t="shared" si="67"/>
        <v/>
      </c>
    </row>
    <row r="1020" spans="1:10" ht="15" customHeight="1" thickBot="1" x14ac:dyDescent="0.3">
      <c r="A1020" s="68" t="str">
        <f>IF(E1020="visualizzare","X","")</f>
        <v/>
      </c>
      <c r="B1020" s="57"/>
      <c r="C1020" s="84" t="s">
        <v>1853</v>
      </c>
      <c r="D1020" s="60"/>
      <c r="E1020" s="72"/>
      <c r="F1020" s="5" t="s">
        <v>2020</v>
      </c>
      <c r="G1020" s="5" t="s">
        <v>2020</v>
      </c>
      <c r="H1020" s="5" t="s">
        <v>2020</v>
      </c>
      <c r="I1020" s="5" t="s">
        <v>2020</v>
      </c>
      <c r="J1020" s="145" t="str">
        <f t="shared" si="67"/>
        <v/>
      </c>
    </row>
    <row r="1021" spans="1:10" ht="15" customHeight="1" thickBot="1" x14ac:dyDescent="0.3">
      <c r="A1021" s="28" t="str">
        <f>IF(OR(A1022="X",A1023="X",A1024="X",J1021="non applic."),"X","")</f>
        <v/>
      </c>
      <c r="B1021" s="37">
        <v>6500</v>
      </c>
      <c r="C1021" s="29" t="s">
        <v>2177</v>
      </c>
      <c r="D1021" s="30"/>
      <c r="E1021" s="47"/>
      <c r="F1021" s="5" t="s">
        <v>2020</v>
      </c>
      <c r="G1021" s="5" t="s">
        <v>2020</v>
      </c>
      <c r="H1021" s="5" t="s">
        <v>2020</v>
      </c>
      <c r="I1021" s="5" t="s">
        <v>2020</v>
      </c>
      <c r="J1021" s="145" t="str">
        <f>IF(OR($E$876="non applic.",$E$1021="non applic.")=TRUE,"entfällt","")</f>
        <v/>
      </c>
    </row>
    <row r="1022" spans="1:10" ht="36.950000000000003" customHeight="1" x14ac:dyDescent="0.25">
      <c r="A1022" s="157" t="str">
        <f>IF(E1022="con difetti","X",
IF(E1022="non applic.","na",
IF(E1022="prog. ITR","I",
IF(E1022="nota","no",
IF(OR(E1022="senza difetti",E1022="verificare"),"","")))))</f>
        <v/>
      </c>
      <c r="B1022" s="158">
        <v>6501</v>
      </c>
      <c r="C1022" s="170" t="s">
        <v>2018</v>
      </c>
      <c r="D1022" s="160"/>
      <c r="E1022" s="161"/>
      <c r="F1022" s="5" t="s">
        <v>2020</v>
      </c>
      <c r="G1022" s="5" t="s">
        <v>2020</v>
      </c>
      <c r="H1022" s="5" t="s">
        <v>2020</v>
      </c>
      <c r="I1022" s="5" t="s">
        <v>2020</v>
      </c>
      <c r="J1022" s="145" t="str">
        <f>IF(OR($E$876="non applic.",$E$1021="non applic.",$E$1022="non applic.")=TRUE,"entfällt","")</f>
        <v/>
      </c>
    </row>
    <row r="1023" spans="1:10" ht="36.950000000000003" customHeight="1" x14ac:dyDescent="0.25">
      <c r="A1023" s="157" t="str">
        <f>IF(E1023="con difetti","X",
IF(E1023="non applic.","na",
IF(E1023="prog. ITR","I",
IF(E1023="nota","no",
IF(OR(E1023="senza difetti",E1023="verificare"),"","")))))</f>
        <v/>
      </c>
      <c r="B1023" s="162">
        <v>6502</v>
      </c>
      <c r="C1023" s="170" t="s">
        <v>2018</v>
      </c>
      <c r="D1023" s="164"/>
      <c r="E1023" s="161"/>
      <c r="F1023" s="5" t="s">
        <v>2020</v>
      </c>
      <c r="G1023" s="5" t="s">
        <v>2020</v>
      </c>
      <c r="H1023" s="5" t="s">
        <v>2020</v>
      </c>
      <c r="I1023" s="5" t="s">
        <v>2020</v>
      </c>
      <c r="J1023" s="145" t="str">
        <f>IF(OR($E$876="non applic.",$E$1021="non applic.",$E$1023="non applic.")=TRUE,"entfällt","")</f>
        <v/>
      </c>
    </row>
    <row r="1024" spans="1:10" ht="36.950000000000003" customHeight="1" thickBot="1" x14ac:dyDescent="0.3">
      <c r="A1024" s="157" t="str">
        <f>IF(E1024="con difetti","X",
IF(E1024="non applic.","na",
IF(E1024="prog. ITR","I",
IF(E1024="nota","no",
IF(OR(E1024="senza difetti",E1024="verificare"),"","")))))</f>
        <v/>
      </c>
      <c r="B1024" s="171">
        <v>6503</v>
      </c>
      <c r="C1024" s="172" t="s">
        <v>2017</v>
      </c>
      <c r="D1024" s="173"/>
      <c r="E1024" s="174"/>
      <c r="F1024" s="5" t="s">
        <v>2020</v>
      </c>
      <c r="G1024" s="5" t="s">
        <v>2020</v>
      </c>
      <c r="H1024" s="5" t="s">
        <v>2020</v>
      </c>
      <c r="I1024" s="5" t="s">
        <v>2020</v>
      </c>
      <c r="J1024" s="145" t="str">
        <f>IF(OR($E$876="non applic.",$E$1021="non applic.",$E$1024="non applic.")=TRUE,"entfällt","")</f>
        <v/>
      </c>
    </row>
    <row r="1025" spans="1:10" ht="19.5" thickBot="1" x14ac:dyDescent="0.3">
      <c r="A1025" s="48" t="str">
        <f>IF(OR(A1026="X",A1066="X",A1082="X",A1130="X",J1025="non applic."),"X","")</f>
        <v/>
      </c>
      <c r="B1025" s="49">
        <v>7000</v>
      </c>
      <c r="C1025" s="152" t="s">
        <v>1854</v>
      </c>
      <c r="D1025" s="153"/>
      <c r="E1025" s="154"/>
      <c r="F1025" s="5" t="s">
        <v>2020</v>
      </c>
      <c r="G1025" s="5" t="s">
        <v>2020</v>
      </c>
      <c r="H1025" s="5" t="s">
        <v>2020</v>
      </c>
      <c r="I1025" s="1"/>
      <c r="J1025" s="145" t="str">
        <f>IF(OR($E$1025="non applic.")=TRUE,"entfällt","")</f>
        <v/>
      </c>
    </row>
    <row r="1026" spans="1:10" ht="15.75" thickBot="1" x14ac:dyDescent="0.3">
      <c r="A1026" s="27" t="str">
        <f>IF(OR(A1027="X",J1026="non applic."),"X","")</f>
        <v/>
      </c>
      <c r="B1026" s="39">
        <v>7100</v>
      </c>
      <c r="C1026" s="151" t="s">
        <v>1855</v>
      </c>
      <c r="D1026" s="22"/>
      <c r="E1026" s="45"/>
      <c r="F1026" s="5" t="s">
        <v>2020</v>
      </c>
      <c r="G1026" s="5" t="s">
        <v>2020</v>
      </c>
      <c r="H1026" s="5" t="s">
        <v>2020</v>
      </c>
      <c r="I1026" s="1"/>
      <c r="J1026" s="145" t="str">
        <f>IF(OR($E$1025="non applic.",$E$1026="non applic.")=TRUE,"entfällt","")</f>
        <v/>
      </c>
    </row>
    <row r="1027" spans="1:10" ht="30.75" thickBot="1" x14ac:dyDescent="0.3">
      <c r="A1027" s="14" t="str">
        <f>IF(OR(COUNTIF(A1028:A1065,"X")&gt;0,J1027="non applic."),"X","")</f>
        <v/>
      </c>
      <c r="B1027" s="40">
        <v>7101</v>
      </c>
      <c r="C1027" s="19" t="s">
        <v>1856</v>
      </c>
      <c r="D1027" s="20"/>
      <c r="E1027" s="42"/>
      <c r="F1027" s="5" t="s">
        <v>2020</v>
      </c>
      <c r="G1027" s="5" t="s">
        <v>2020</v>
      </c>
      <c r="H1027" s="5" t="s">
        <v>2020</v>
      </c>
      <c r="I1027" s="1"/>
      <c r="J1027" s="145" t="str">
        <f t="shared" ref="J1027:J1065" si="68">IF(OR($E$1025="non applic.",$E$1026="non applic.",$E$1027="non applic.")=TRUE,"entfällt","")</f>
        <v/>
      </c>
    </row>
    <row r="1028" spans="1:10" ht="29.45" customHeight="1" x14ac:dyDescent="0.25">
      <c r="A1028" s="53" t="str">
        <f>IF(E1028="visualizzare","X","")</f>
        <v/>
      </c>
      <c r="B1028" s="61"/>
      <c r="C1028" s="62" t="s">
        <v>1857</v>
      </c>
      <c r="D1028" s="63"/>
      <c r="E1028" s="71"/>
      <c r="F1028" s="5" t="s">
        <v>2020</v>
      </c>
      <c r="G1028" s="5" t="s">
        <v>2020</v>
      </c>
      <c r="H1028" s="5" t="s">
        <v>2020</v>
      </c>
      <c r="I1028" s="1"/>
      <c r="J1028" s="145" t="str">
        <f t="shared" si="68"/>
        <v/>
      </c>
    </row>
    <row r="1029" spans="1:10" ht="52.5" customHeight="1" x14ac:dyDescent="0.25">
      <c r="A1029" s="157" t="str">
        <f>IF(E1029="con difetti","X",
IF(E1029="non applic.","na",
IF(E1029="prog. ITR","I",
IF(E1029="nota","no",
IF(OR(E1029="senza difetti",E1029="verificare"),"","")))))</f>
        <v/>
      </c>
      <c r="B1029" s="162">
        <v>7101.01</v>
      </c>
      <c r="C1029" s="163" t="s">
        <v>1858</v>
      </c>
      <c r="D1029" s="164" t="s">
        <v>0</v>
      </c>
      <c r="E1029" s="161"/>
      <c r="F1029" s="5" t="s">
        <v>2020</v>
      </c>
      <c r="G1029" s="5" t="s">
        <v>2020</v>
      </c>
      <c r="H1029" s="5" t="s">
        <v>2020</v>
      </c>
      <c r="I1029" s="1"/>
      <c r="J1029" s="145" t="str">
        <f t="shared" si="68"/>
        <v/>
      </c>
    </row>
    <row r="1030" spans="1:10" ht="28.35" customHeight="1" x14ac:dyDescent="0.25">
      <c r="A1030" s="53" t="str">
        <f t="shared" ref="A1030:A1038" si="69">IF(E1030="visualizzare","X","")</f>
        <v/>
      </c>
      <c r="B1030" s="54"/>
      <c r="C1030" s="55" t="s">
        <v>1859</v>
      </c>
      <c r="D1030" s="58"/>
      <c r="E1030" s="71"/>
      <c r="F1030" s="5" t="s">
        <v>2020</v>
      </c>
      <c r="G1030" s="5" t="s">
        <v>2020</v>
      </c>
      <c r="H1030" s="5" t="s">
        <v>2020</v>
      </c>
      <c r="I1030" s="1"/>
      <c r="J1030" s="145" t="str">
        <f t="shared" si="68"/>
        <v/>
      </c>
    </row>
    <row r="1031" spans="1:10" ht="15" customHeight="1" x14ac:dyDescent="0.25">
      <c r="A1031" s="53" t="str">
        <f t="shared" si="69"/>
        <v/>
      </c>
      <c r="B1031" s="54"/>
      <c r="C1031" s="55" t="s">
        <v>1860</v>
      </c>
      <c r="D1031" s="58"/>
      <c r="E1031" s="71"/>
      <c r="F1031" s="5" t="s">
        <v>2020</v>
      </c>
      <c r="G1031" s="5" t="s">
        <v>2020</v>
      </c>
      <c r="H1031" s="5" t="s">
        <v>2020</v>
      </c>
      <c r="I1031" s="1"/>
      <c r="J1031" s="145" t="str">
        <f t="shared" si="68"/>
        <v/>
      </c>
    </row>
    <row r="1032" spans="1:10" ht="15" customHeight="1" x14ac:dyDescent="0.25">
      <c r="A1032" s="53" t="str">
        <f t="shared" si="69"/>
        <v/>
      </c>
      <c r="B1032" s="54"/>
      <c r="C1032" s="83" t="s">
        <v>1861</v>
      </c>
      <c r="D1032" s="58"/>
      <c r="E1032" s="71"/>
      <c r="F1032" s="5" t="s">
        <v>2020</v>
      </c>
      <c r="G1032" s="5" t="s">
        <v>2020</v>
      </c>
      <c r="H1032" s="5" t="s">
        <v>2020</v>
      </c>
      <c r="I1032" s="1"/>
      <c r="J1032" s="145" t="str">
        <f t="shared" si="68"/>
        <v/>
      </c>
    </row>
    <row r="1033" spans="1:10" ht="15" customHeight="1" x14ac:dyDescent="0.25">
      <c r="A1033" s="53" t="str">
        <f t="shared" si="69"/>
        <v/>
      </c>
      <c r="B1033" s="54"/>
      <c r="C1033" s="83" t="s">
        <v>1862</v>
      </c>
      <c r="D1033" s="58"/>
      <c r="E1033" s="71"/>
      <c r="F1033" s="5" t="s">
        <v>2020</v>
      </c>
      <c r="G1033" s="5" t="s">
        <v>2020</v>
      </c>
      <c r="H1033" s="5" t="s">
        <v>2020</v>
      </c>
      <c r="I1033" s="1"/>
      <c r="J1033" s="145" t="str">
        <f t="shared" si="68"/>
        <v/>
      </c>
    </row>
    <row r="1034" spans="1:10" ht="29.45" customHeight="1" x14ac:dyDescent="0.25">
      <c r="A1034" s="53" t="str">
        <f t="shared" si="69"/>
        <v/>
      </c>
      <c r="B1034" s="54"/>
      <c r="C1034" s="83" t="s">
        <v>1863</v>
      </c>
      <c r="D1034" s="58"/>
      <c r="E1034" s="71"/>
      <c r="F1034" s="5" t="s">
        <v>2020</v>
      </c>
      <c r="G1034" s="5" t="s">
        <v>2020</v>
      </c>
      <c r="H1034" s="5" t="s">
        <v>2020</v>
      </c>
      <c r="I1034" s="1"/>
      <c r="J1034" s="145" t="str">
        <f t="shared" si="68"/>
        <v/>
      </c>
    </row>
    <row r="1035" spans="1:10" ht="15" customHeight="1" x14ac:dyDescent="0.25">
      <c r="A1035" s="53" t="str">
        <f t="shared" si="69"/>
        <v/>
      </c>
      <c r="B1035" s="54"/>
      <c r="C1035" s="83" t="s">
        <v>1864</v>
      </c>
      <c r="D1035" s="58"/>
      <c r="E1035" s="71"/>
      <c r="F1035" s="5" t="s">
        <v>2020</v>
      </c>
      <c r="G1035" s="5" t="s">
        <v>2020</v>
      </c>
      <c r="H1035" s="5" t="s">
        <v>2020</v>
      </c>
      <c r="I1035" s="1"/>
      <c r="J1035" s="145" t="str">
        <f t="shared" si="68"/>
        <v/>
      </c>
    </row>
    <row r="1036" spans="1:10" ht="15" customHeight="1" x14ac:dyDescent="0.25">
      <c r="A1036" s="53" t="str">
        <f t="shared" si="69"/>
        <v/>
      </c>
      <c r="B1036" s="54"/>
      <c r="C1036" s="83" t="s">
        <v>1865</v>
      </c>
      <c r="D1036" s="58"/>
      <c r="E1036" s="71"/>
      <c r="F1036" s="5" t="s">
        <v>2020</v>
      </c>
      <c r="G1036" s="5" t="s">
        <v>2020</v>
      </c>
      <c r="H1036" s="5" t="s">
        <v>2020</v>
      </c>
      <c r="I1036" s="1"/>
      <c r="J1036" s="145" t="str">
        <f t="shared" si="68"/>
        <v/>
      </c>
    </row>
    <row r="1037" spans="1:10" ht="15" customHeight="1" x14ac:dyDescent="0.25">
      <c r="A1037" s="53" t="str">
        <f t="shared" si="69"/>
        <v/>
      </c>
      <c r="B1037" s="54"/>
      <c r="C1037" s="83" t="s">
        <v>1866</v>
      </c>
      <c r="D1037" s="58"/>
      <c r="E1037" s="71"/>
      <c r="F1037" s="5" t="s">
        <v>2020</v>
      </c>
      <c r="G1037" s="5" t="s">
        <v>2020</v>
      </c>
      <c r="H1037" s="5" t="s">
        <v>2020</v>
      </c>
      <c r="I1037" s="1"/>
      <c r="J1037" s="145" t="str">
        <f t="shared" si="68"/>
        <v/>
      </c>
    </row>
    <row r="1038" spans="1:10" ht="29.45" customHeight="1" x14ac:dyDescent="0.25">
      <c r="A1038" s="53" t="str">
        <f t="shared" si="69"/>
        <v/>
      </c>
      <c r="B1038" s="54"/>
      <c r="C1038" s="55" t="s">
        <v>1150</v>
      </c>
      <c r="D1038" s="58"/>
      <c r="E1038" s="71"/>
      <c r="F1038" s="5" t="s">
        <v>2020</v>
      </c>
      <c r="G1038" s="5" t="s">
        <v>2020</v>
      </c>
      <c r="H1038" s="5" t="s">
        <v>2020</v>
      </c>
      <c r="I1038" s="1"/>
      <c r="J1038" s="145" t="str">
        <f t="shared" si="68"/>
        <v/>
      </c>
    </row>
    <row r="1039" spans="1:10" ht="52.5" customHeight="1" x14ac:dyDescent="0.25">
      <c r="A1039" s="157" t="str">
        <f>IF(E1039="con difetti","X",
IF(E1039="non applic.","na",
IF(E1039="prog. ITR","I",
IF(E1039="nota","no",
IF(OR(E1039="senza difetti",E1039="verificare"),"","")))))</f>
        <v/>
      </c>
      <c r="B1039" s="162">
        <v>7101.02</v>
      </c>
      <c r="C1039" s="163" t="s">
        <v>1867</v>
      </c>
      <c r="D1039" s="164" t="s">
        <v>0</v>
      </c>
      <c r="E1039" s="161"/>
      <c r="F1039" s="5" t="s">
        <v>2020</v>
      </c>
      <c r="G1039" s="5" t="s">
        <v>2020</v>
      </c>
      <c r="H1039" s="5" t="s">
        <v>2020</v>
      </c>
      <c r="I1039" s="1"/>
      <c r="J1039" s="145" t="str">
        <f t="shared" si="68"/>
        <v/>
      </c>
    </row>
    <row r="1040" spans="1:10" ht="30" x14ac:dyDescent="0.25">
      <c r="A1040" s="53" t="str">
        <f>IF(E1040="visualizzare","X","")</f>
        <v/>
      </c>
      <c r="B1040" s="54"/>
      <c r="C1040" s="55" t="s">
        <v>1868</v>
      </c>
      <c r="D1040" s="58"/>
      <c r="E1040" s="71"/>
      <c r="F1040" s="5" t="s">
        <v>2020</v>
      </c>
      <c r="G1040" s="5" t="s">
        <v>2020</v>
      </c>
      <c r="H1040" s="5" t="s">
        <v>2020</v>
      </c>
      <c r="I1040" s="1"/>
      <c r="J1040" s="145" t="str">
        <f t="shared" si="68"/>
        <v/>
      </c>
    </row>
    <row r="1041" spans="1:10" ht="29.45" customHeight="1" x14ac:dyDescent="0.25">
      <c r="A1041" s="53" t="str">
        <f>IF(E1041="visualizzare","X","")</f>
        <v/>
      </c>
      <c r="B1041" s="54"/>
      <c r="C1041" s="55" t="s">
        <v>1869</v>
      </c>
      <c r="D1041" s="58"/>
      <c r="E1041" s="71"/>
      <c r="F1041" s="5" t="s">
        <v>2020</v>
      </c>
      <c r="G1041" s="5" t="s">
        <v>2020</v>
      </c>
      <c r="H1041" s="5" t="s">
        <v>2020</v>
      </c>
      <c r="I1041" s="1"/>
      <c r="J1041" s="145" t="str">
        <f t="shared" si="68"/>
        <v/>
      </c>
    </row>
    <row r="1042" spans="1:10" ht="52.5" customHeight="1" x14ac:dyDescent="0.25">
      <c r="A1042" s="157" t="str">
        <f>IF(E1042="con difetti","X",
IF(E1042="non applic.","na",
IF(E1042="prog. ITR","I",
IF(E1042="nota","no",
IF(OR(E1042="senza difetti",E1042="verificare"),"","")))))</f>
        <v/>
      </c>
      <c r="B1042" s="162">
        <v>7101.03</v>
      </c>
      <c r="C1042" s="163" t="s">
        <v>1870</v>
      </c>
      <c r="D1042" s="164" t="s">
        <v>0</v>
      </c>
      <c r="E1042" s="161"/>
      <c r="F1042" s="5" t="s">
        <v>2020</v>
      </c>
      <c r="G1042" s="5" t="s">
        <v>2020</v>
      </c>
      <c r="H1042" s="5" t="s">
        <v>2020</v>
      </c>
      <c r="I1042" s="1"/>
      <c r="J1042" s="145" t="str">
        <f t="shared" si="68"/>
        <v/>
      </c>
    </row>
    <row r="1043" spans="1:10" ht="30" x14ac:dyDescent="0.25">
      <c r="A1043" s="53" t="str">
        <f>IF(E1043="visualizzare","X","")</f>
        <v/>
      </c>
      <c r="B1043" s="54"/>
      <c r="C1043" s="55" t="s">
        <v>1868</v>
      </c>
      <c r="D1043" s="58"/>
      <c r="E1043" s="71"/>
      <c r="F1043" s="5" t="s">
        <v>2020</v>
      </c>
      <c r="G1043" s="5" t="s">
        <v>2020</v>
      </c>
      <c r="H1043" s="5" t="s">
        <v>2020</v>
      </c>
      <c r="I1043" s="1"/>
      <c r="J1043" s="145" t="str">
        <f t="shared" si="68"/>
        <v/>
      </c>
    </row>
    <row r="1044" spans="1:10" ht="29.45" customHeight="1" x14ac:dyDescent="0.25">
      <c r="A1044" s="53" t="str">
        <f>IF(E1044="visualizzare","X","")</f>
        <v/>
      </c>
      <c r="B1044" s="54"/>
      <c r="C1044" s="55" t="s">
        <v>1871</v>
      </c>
      <c r="D1044" s="58"/>
      <c r="E1044" s="71"/>
      <c r="F1044" s="5" t="s">
        <v>2020</v>
      </c>
      <c r="G1044" s="5" t="s">
        <v>2020</v>
      </c>
      <c r="H1044" s="5" t="s">
        <v>2020</v>
      </c>
      <c r="I1044" s="1"/>
      <c r="J1044" s="145" t="str">
        <f t="shared" si="68"/>
        <v/>
      </c>
    </row>
    <row r="1045" spans="1:10" ht="52.5" customHeight="1" x14ac:dyDescent="0.25">
      <c r="A1045" s="157" t="str">
        <f>IF(E1045="con difetti","X",
IF(E1045="non applic.","na",
IF(E1045="prog. ITR","I",
IF(E1045="nota","no",
IF(OR(E1045="senza difetti",E1045="verificare"),"","")))))</f>
        <v/>
      </c>
      <c r="B1045" s="162">
        <v>7101.04</v>
      </c>
      <c r="C1045" s="163" t="s">
        <v>1872</v>
      </c>
      <c r="D1045" s="164" t="s">
        <v>0</v>
      </c>
      <c r="E1045" s="161"/>
      <c r="F1045" s="5" t="s">
        <v>2020</v>
      </c>
      <c r="G1045" s="5" t="s">
        <v>2020</v>
      </c>
      <c r="H1045" s="5" t="s">
        <v>2020</v>
      </c>
      <c r="I1045" s="1"/>
      <c r="J1045" s="145" t="str">
        <f t="shared" si="68"/>
        <v/>
      </c>
    </row>
    <row r="1046" spans="1:10" ht="30" x14ac:dyDescent="0.25">
      <c r="A1046" s="53" t="str">
        <f>IF(E1046="visualizzare","X","")</f>
        <v/>
      </c>
      <c r="B1046" s="54"/>
      <c r="C1046" s="55" t="s">
        <v>1868</v>
      </c>
      <c r="D1046" s="58"/>
      <c r="E1046" s="71"/>
      <c r="F1046" s="5" t="s">
        <v>2020</v>
      </c>
      <c r="G1046" s="5" t="s">
        <v>2020</v>
      </c>
      <c r="H1046" s="5" t="s">
        <v>2020</v>
      </c>
      <c r="I1046" s="1"/>
      <c r="J1046" s="145" t="str">
        <f t="shared" si="68"/>
        <v/>
      </c>
    </row>
    <row r="1047" spans="1:10" ht="29.45" customHeight="1" x14ac:dyDescent="0.25">
      <c r="A1047" s="53" t="str">
        <f>IF(E1047="visualizzare","X","")</f>
        <v/>
      </c>
      <c r="B1047" s="54"/>
      <c r="C1047" s="55" t="s">
        <v>1873</v>
      </c>
      <c r="D1047" s="58"/>
      <c r="E1047" s="71"/>
      <c r="F1047" s="5" t="s">
        <v>2020</v>
      </c>
      <c r="G1047" s="5" t="s">
        <v>2020</v>
      </c>
      <c r="H1047" s="5" t="s">
        <v>2020</v>
      </c>
      <c r="I1047" s="1"/>
      <c r="J1047" s="145" t="str">
        <f t="shared" si="68"/>
        <v/>
      </c>
    </row>
    <row r="1048" spans="1:10" ht="29.45" customHeight="1" x14ac:dyDescent="0.25">
      <c r="A1048" s="53" t="str">
        <f>IF(E1048="visualizzare","X","")</f>
        <v/>
      </c>
      <c r="B1048" s="54"/>
      <c r="C1048" s="55" t="s">
        <v>1874</v>
      </c>
      <c r="D1048" s="58"/>
      <c r="E1048" s="71"/>
      <c r="F1048" s="5" t="s">
        <v>2020</v>
      </c>
      <c r="G1048" s="5" t="s">
        <v>2020</v>
      </c>
      <c r="H1048" s="5" t="s">
        <v>2020</v>
      </c>
      <c r="I1048" s="1"/>
      <c r="J1048" s="145" t="str">
        <f t="shared" si="68"/>
        <v/>
      </c>
    </row>
    <row r="1049" spans="1:10" ht="52.5" customHeight="1" x14ac:dyDescent="0.25">
      <c r="A1049" s="157" t="str">
        <f>IF(E1049="con difetti","X",
IF(E1049="non applic.","na",
IF(E1049="prog. ITR","I",
IF(E1049="nota","no",
IF(OR(E1049="senza difetti",E1049="verificare"),"","")))))</f>
        <v/>
      </c>
      <c r="B1049" s="162">
        <v>7101.05</v>
      </c>
      <c r="C1049" s="163" t="s">
        <v>1875</v>
      </c>
      <c r="D1049" s="164" t="s">
        <v>0</v>
      </c>
      <c r="E1049" s="161"/>
      <c r="F1049" s="5" t="s">
        <v>2020</v>
      </c>
      <c r="G1049" s="5" t="s">
        <v>2020</v>
      </c>
      <c r="H1049" s="1"/>
      <c r="I1049" s="1"/>
      <c r="J1049" s="145" t="str">
        <f t="shared" si="68"/>
        <v/>
      </c>
    </row>
    <row r="1050" spans="1:10" ht="29.45" customHeight="1" x14ac:dyDescent="0.25">
      <c r="A1050" s="53" t="str">
        <f>IF(E1050="visualizzare","X","")</f>
        <v/>
      </c>
      <c r="B1050" s="54"/>
      <c r="C1050" s="55" t="s">
        <v>1876</v>
      </c>
      <c r="D1050" s="58"/>
      <c r="E1050" s="71"/>
      <c r="F1050" s="5" t="s">
        <v>2020</v>
      </c>
      <c r="G1050" s="5" t="s">
        <v>2020</v>
      </c>
      <c r="H1050" s="1"/>
      <c r="I1050" s="1"/>
      <c r="J1050" s="145" t="str">
        <f t="shared" si="68"/>
        <v/>
      </c>
    </row>
    <row r="1051" spans="1:10" ht="52.5" customHeight="1" x14ac:dyDescent="0.25">
      <c r="A1051" s="157" t="str">
        <f>IF(E1051="con difetti","X",
IF(E1051="non applic.","na",
IF(E1051="prog. ITR","I",
IF(E1051="nota","no",
IF(OR(E1051="senza difetti",E1051="verificare"),"","")))))</f>
        <v/>
      </c>
      <c r="B1051" s="162">
        <v>7101.06</v>
      </c>
      <c r="C1051" s="163" t="s">
        <v>1877</v>
      </c>
      <c r="D1051" s="164" t="s">
        <v>0</v>
      </c>
      <c r="E1051" s="161"/>
      <c r="F1051" s="5" t="s">
        <v>2020</v>
      </c>
      <c r="G1051" s="5" t="s">
        <v>2020</v>
      </c>
      <c r="H1051" s="5" t="s">
        <v>2020</v>
      </c>
      <c r="I1051" s="1"/>
      <c r="J1051" s="145" t="str">
        <f t="shared" si="68"/>
        <v/>
      </c>
    </row>
    <row r="1052" spans="1:10" ht="29.45" customHeight="1" x14ac:dyDescent="0.25">
      <c r="A1052" s="53" t="str">
        <f>IF(E1052="visualizzare","X","")</f>
        <v/>
      </c>
      <c r="B1052" s="54"/>
      <c r="C1052" s="55" t="s">
        <v>1878</v>
      </c>
      <c r="D1052" s="58"/>
      <c r="E1052" s="71"/>
      <c r="F1052" s="5" t="s">
        <v>2020</v>
      </c>
      <c r="G1052" s="5" t="s">
        <v>2020</v>
      </c>
      <c r="H1052" s="5" t="s">
        <v>2020</v>
      </c>
      <c r="I1052" s="1"/>
      <c r="J1052" s="145" t="str">
        <f t="shared" si="68"/>
        <v/>
      </c>
    </row>
    <row r="1053" spans="1:10" ht="52.5" customHeight="1" x14ac:dyDescent="0.25">
      <c r="A1053" s="157" t="str">
        <f>IF(E1053="con difetti","X",
IF(E1053="non applic.","na",
IF(E1053="prog. ITR","I",
IF(E1053="nota","no",
IF(OR(E1053="senza difetti",E1053="verificare"),"","")))))</f>
        <v/>
      </c>
      <c r="B1053" s="162">
        <v>7101.07</v>
      </c>
      <c r="C1053" s="163" t="s">
        <v>1879</v>
      </c>
      <c r="D1053" s="164" t="s">
        <v>0</v>
      </c>
      <c r="E1053" s="161"/>
      <c r="F1053" s="5" t="s">
        <v>2020</v>
      </c>
      <c r="G1053" s="5" t="s">
        <v>2020</v>
      </c>
      <c r="H1053" s="5" t="s">
        <v>2020</v>
      </c>
      <c r="I1053" s="1"/>
      <c r="J1053" s="145" t="str">
        <f t="shared" si="68"/>
        <v/>
      </c>
    </row>
    <row r="1054" spans="1:10" ht="29.45" customHeight="1" x14ac:dyDescent="0.25">
      <c r="A1054" s="53" t="str">
        <f t="shared" ref="A1054:A1063" si="70">IF(E1054="visualizzare","X","")</f>
        <v/>
      </c>
      <c r="B1054" s="54"/>
      <c r="C1054" s="66" t="s">
        <v>1880</v>
      </c>
      <c r="D1054" s="58"/>
      <c r="E1054" s="71"/>
      <c r="F1054" s="5" t="s">
        <v>2020</v>
      </c>
      <c r="G1054" s="5" t="s">
        <v>2020</v>
      </c>
      <c r="H1054" s="5" t="s">
        <v>2020</v>
      </c>
      <c r="I1054" s="1"/>
      <c r="J1054" s="145" t="str">
        <f t="shared" si="68"/>
        <v/>
      </c>
    </row>
    <row r="1055" spans="1:10" ht="15" customHeight="1" x14ac:dyDescent="0.25">
      <c r="A1055" s="53" t="str">
        <f t="shared" si="70"/>
        <v/>
      </c>
      <c r="B1055" s="54"/>
      <c r="C1055" s="81" t="s">
        <v>1881</v>
      </c>
      <c r="D1055" s="58"/>
      <c r="E1055" s="71"/>
      <c r="F1055" s="5" t="s">
        <v>2020</v>
      </c>
      <c r="G1055" s="5" t="s">
        <v>2020</v>
      </c>
      <c r="H1055" s="5" t="s">
        <v>2020</v>
      </c>
      <c r="I1055" s="1"/>
      <c r="J1055" s="145" t="str">
        <f t="shared" si="68"/>
        <v/>
      </c>
    </row>
    <row r="1056" spans="1:10" ht="43.35" customHeight="1" x14ac:dyDescent="0.25">
      <c r="A1056" s="53" t="str">
        <f t="shared" si="70"/>
        <v/>
      </c>
      <c r="B1056" s="54"/>
      <c r="C1056" s="81" t="s">
        <v>1882</v>
      </c>
      <c r="D1056" s="58"/>
      <c r="E1056" s="71"/>
      <c r="F1056" s="5" t="s">
        <v>2020</v>
      </c>
      <c r="G1056" s="5" t="s">
        <v>2020</v>
      </c>
      <c r="H1056" s="5" t="s">
        <v>2020</v>
      </c>
      <c r="I1056" s="1"/>
      <c r="J1056" s="145" t="str">
        <f t="shared" si="68"/>
        <v/>
      </c>
    </row>
    <row r="1057" spans="1:10" ht="15" customHeight="1" x14ac:dyDescent="0.25">
      <c r="A1057" s="53" t="str">
        <f t="shared" si="70"/>
        <v/>
      </c>
      <c r="B1057" s="54"/>
      <c r="C1057" s="81" t="s">
        <v>1883</v>
      </c>
      <c r="D1057" s="58"/>
      <c r="E1057" s="71"/>
      <c r="F1057" s="5" t="s">
        <v>2020</v>
      </c>
      <c r="G1057" s="5" t="s">
        <v>2020</v>
      </c>
      <c r="H1057" s="5" t="s">
        <v>2020</v>
      </c>
      <c r="I1057" s="1"/>
      <c r="J1057" s="145" t="str">
        <f t="shared" si="68"/>
        <v/>
      </c>
    </row>
    <row r="1058" spans="1:10" ht="44.1" customHeight="1" x14ac:dyDescent="0.25">
      <c r="A1058" s="53" t="str">
        <f t="shared" si="70"/>
        <v/>
      </c>
      <c r="B1058" s="54"/>
      <c r="C1058" s="66" t="s">
        <v>1884</v>
      </c>
      <c r="D1058" s="58"/>
      <c r="E1058" s="71"/>
      <c r="F1058" s="5" t="s">
        <v>2020</v>
      </c>
      <c r="G1058" s="5" t="s">
        <v>2020</v>
      </c>
      <c r="H1058" s="5" t="s">
        <v>2020</v>
      </c>
      <c r="I1058" s="1"/>
      <c r="J1058" s="145" t="str">
        <f t="shared" si="68"/>
        <v/>
      </c>
    </row>
    <row r="1059" spans="1:10" ht="29.45" customHeight="1" x14ac:dyDescent="0.25">
      <c r="A1059" s="53" t="str">
        <f t="shared" si="70"/>
        <v/>
      </c>
      <c r="B1059" s="54"/>
      <c r="C1059" s="66" t="s">
        <v>1885</v>
      </c>
      <c r="D1059" s="58"/>
      <c r="E1059" s="71"/>
      <c r="F1059" s="5" t="s">
        <v>2020</v>
      </c>
      <c r="G1059" s="5" t="s">
        <v>2020</v>
      </c>
      <c r="H1059" s="5" t="s">
        <v>2020</v>
      </c>
      <c r="I1059" s="1"/>
      <c r="J1059" s="145" t="str">
        <f t="shared" si="68"/>
        <v/>
      </c>
    </row>
    <row r="1060" spans="1:10" ht="15" customHeight="1" x14ac:dyDescent="0.25">
      <c r="A1060" s="53" t="str">
        <f t="shared" si="70"/>
        <v/>
      </c>
      <c r="B1060" s="54"/>
      <c r="C1060" s="66" t="s">
        <v>1886</v>
      </c>
      <c r="D1060" s="58"/>
      <c r="E1060" s="71"/>
      <c r="F1060" s="5" t="s">
        <v>2020</v>
      </c>
      <c r="G1060" s="5" t="s">
        <v>2020</v>
      </c>
      <c r="H1060" s="5" t="s">
        <v>2020</v>
      </c>
      <c r="I1060" s="1"/>
      <c r="J1060" s="145" t="str">
        <f t="shared" si="68"/>
        <v/>
      </c>
    </row>
    <row r="1061" spans="1:10" ht="29.45" customHeight="1" x14ac:dyDescent="0.25">
      <c r="A1061" s="53" t="str">
        <f t="shared" si="70"/>
        <v/>
      </c>
      <c r="B1061" s="54"/>
      <c r="C1061" s="66" t="s">
        <v>1887</v>
      </c>
      <c r="D1061" s="58"/>
      <c r="E1061" s="71"/>
      <c r="F1061" s="5" t="s">
        <v>2020</v>
      </c>
      <c r="G1061" s="5" t="s">
        <v>2020</v>
      </c>
      <c r="H1061" s="5" t="s">
        <v>2020</v>
      </c>
      <c r="I1061" s="1"/>
      <c r="J1061" s="145" t="str">
        <f t="shared" si="68"/>
        <v/>
      </c>
    </row>
    <row r="1062" spans="1:10" ht="15" customHeight="1" x14ac:dyDescent="0.25">
      <c r="A1062" s="53" t="str">
        <f t="shared" si="70"/>
        <v/>
      </c>
      <c r="B1062" s="54"/>
      <c r="C1062" s="66" t="s">
        <v>1888</v>
      </c>
      <c r="D1062" s="58"/>
      <c r="E1062" s="71"/>
      <c r="F1062" s="5" t="s">
        <v>2020</v>
      </c>
      <c r="G1062" s="5" t="s">
        <v>2020</v>
      </c>
      <c r="H1062" s="5" t="s">
        <v>2020</v>
      </c>
      <c r="I1062" s="1"/>
      <c r="J1062" s="145" t="str">
        <f t="shared" si="68"/>
        <v/>
      </c>
    </row>
    <row r="1063" spans="1:10" ht="15" customHeight="1" x14ac:dyDescent="0.25">
      <c r="A1063" s="53" t="str">
        <f t="shared" si="70"/>
        <v/>
      </c>
      <c r="B1063" s="54"/>
      <c r="C1063" s="66" t="s">
        <v>1889</v>
      </c>
      <c r="D1063" s="58"/>
      <c r="E1063" s="71"/>
      <c r="F1063" s="5" t="s">
        <v>2020</v>
      </c>
      <c r="G1063" s="5" t="s">
        <v>2020</v>
      </c>
      <c r="H1063" s="5" t="s">
        <v>2020</v>
      </c>
      <c r="I1063" s="1"/>
      <c r="J1063" s="145" t="str">
        <f t="shared" si="68"/>
        <v/>
      </c>
    </row>
    <row r="1064" spans="1:10" ht="52.5" customHeight="1" x14ac:dyDescent="0.25">
      <c r="A1064" s="157" t="str">
        <f>IF(E1064="con difetti","X",
IF(E1064="non applic.","na",
IF(E1064="prog. ITR","I",
IF(E1064="nota","no",
IF(OR(E1064="senza difetti",E1064="verificare"),"","")))))</f>
        <v/>
      </c>
      <c r="B1064" s="162">
        <v>7101.08</v>
      </c>
      <c r="C1064" s="163" t="s">
        <v>1890</v>
      </c>
      <c r="D1064" s="164" t="s">
        <v>0</v>
      </c>
      <c r="E1064" s="161"/>
      <c r="F1064" s="5" t="s">
        <v>2020</v>
      </c>
      <c r="G1064" s="5" t="s">
        <v>2020</v>
      </c>
      <c r="H1064" s="5" t="s">
        <v>2020</v>
      </c>
      <c r="I1064" s="1"/>
      <c r="J1064" s="145" t="str">
        <f t="shared" si="68"/>
        <v/>
      </c>
    </row>
    <row r="1065" spans="1:10" ht="15" customHeight="1" thickBot="1" x14ac:dyDescent="0.3">
      <c r="A1065" s="53" t="str">
        <f>IF(E1065="visualizzare","X","")</f>
        <v/>
      </c>
      <c r="B1065" s="57"/>
      <c r="C1065" s="59" t="s">
        <v>1891</v>
      </c>
      <c r="D1065" s="60"/>
      <c r="E1065" s="71"/>
      <c r="F1065" s="5" t="s">
        <v>2020</v>
      </c>
      <c r="G1065" s="5" t="s">
        <v>2020</v>
      </c>
      <c r="H1065" s="5" t="s">
        <v>2020</v>
      </c>
      <c r="I1065" s="1"/>
      <c r="J1065" s="145" t="str">
        <f t="shared" si="68"/>
        <v/>
      </c>
    </row>
    <row r="1066" spans="1:10" ht="15.75" thickBot="1" x14ac:dyDescent="0.3">
      <c r="A1066" s="27" t="str">
        <f>IF(OR(A1067="X",J1066="non applic."),"X","")</f>
        <v/>
      </c>
      <c r="B1066" s="39">
        <v>7200</v>
      </c>
      <c r="C1066" s="18" t="s">
        <v>1892</v>
      </c>
      <c r="D1066" s="22"/>
      <c r="E1066" s="41"/>
      <c r="F1066" s="5" t="s">
        <v>2020</v>
      </c>
      <c r="G1066" s="5" t="s">
        <v>2020</v>
      </c>
      <c r="H1066" s="5" t="s">
        <v>2020</v>
      </c>
      <c r="I1066" s="1"/>
      <c r="J1066" s="145" t="str">
        <f>IF(OR($E$1025="non applic.",$E$1066="non applic.")=TRUE,"entfällt","")</f>
        <v/>
      </c>
    </row>
    <row r="1067" spans="1:10" ht="30.75" thickBot="1" x14ac:dyDescent="0.3">
      <c r="A1067" s="14" t="str">
        <f>IF(OR(COUNTIF(A1068:A1081,"X")&gt;0,J1067="non applic."),"X","")</f>
        <v/>
      </c>
      <c r="B1067" s="40">
        <v>7201</v>
      </c>
      <c r="C1067" s="19" t="s">
        <v>1893</v>
      </c>
      <c r="D1067" s="21"/>
      <c r="E1067" s="43"/>
      <c r="F1067" s="5" t="s">
        <v>2020</v>
      </c>
      <c r="G1067" s="5" t="s">
        <v>2020</v>
      </c>
      <c r="H1067" s="5" t="s">
        <v>2020</v>
      </c>
      <c r="I1067" s="1"/>
      <c r="J1067" s="145" t="str">
        <f t="shared" ref="J1067:J1081" si="71">IF(OR($E$1025="non applic.",$E$1066="non applic.",$E$1067="non applic.")=TRUE,"entfällt","")</f>
        <v/>
      </c>
    </row>
    <row r="1068" spans="1:10" ht="52.5" customHeight="1" x14ac:dyDescent="0.25">
      <c r="A1068" s="157" t="str">
        <f>IF(E1068="con difetti","X",
IF(E1068="non applic.","na",
IF(E1068="prog. ITR","I",
IF(E1068="nota","no",
IF(OR(E1068="senza difetti",E1068="verificare"),"","")))))</f>
        <v/>
      </c>
      <c r="B1068" s="158">
        <v>7201.01</v>
      </c>
      <c r="C1068" s="159" t="s">
        <v>1894</v>
      </c>
      <c r="D1068" s="160" t="s">
        <v>0</v>
      </c>
      <c r="E1068" s="161"/>
      <c r="F1068" s="5" t="s">
        <v>2020</v>
      </c>
      <c r="G1068" s="5" t="s">
        <v>2020</v>
      </c>
      <c r="H1068" s="5" t="s">
        <v>2020</v>
      </c>
      <c r="I1068" s="1"/>
      <c r="J1068" s="145" t="str">
        <f t="shared" si="71"/>
        <v/>
      </c>
    </row>
    <row r="1069" spans="1:10" ht="29.45" customHeight="1" x14ac:dyDescent="0.25">
      <c r="A1069" s="53" t="str">
        <f>IF(E1069="visualizzare","X","")</f>
        <v/>
      </c>
      <c r="B1069" s="54"/>
      <c r="C1069" s="55" t="s">
        <v>1895</v>
      </c>
      <c r="D1069" s="58"/>
      <c r="E1069" s="71"/>
      <c r="F1069" s="5" t="s">
        <v>2020</v>
      </c>
      <c r="G1069" s="5" t="s">
        <v>2020</v>
      </c>
      <c r="H1069" s="5" t="s">
        <v>2020</v>
      </c>
      <c r="I1069" s="1"/>
      <c r="J1069" s="145" t="str">
        <f t="shared" si="71"/>
        <v/>
      </c>
    </row>
    <row r="1070" spans="1:10" ht="52.5" customHeight="1" x14ac:dyDescent="0.25">
      <c r="A1070" s="157" t="str">
        <f>IF(E1070="con difetti","X",
IF(E1070="non applic.","na",
IF(E1070="prog. ITR","I",
IF(E1070="nota","no",
IF(OR(E1070="senza difetti",E1070="verificare"),"","")))))</f>
        <v/>
      </c>
      <c r="B1070" s="162">
        <v>7201.02</v>
      </c>
      <c r="C1070" s="163" t="s">
        <v>1896</v>
      </c>
      <c r="D1070" s="164" t="s">
        <v>0</v>
      </c>
      <c r="E1070" s="161"/>
      <c r="F1070" s="5" t="s">
        <v>2020</v>
      </c>
      <c r="G1070" s="5" t="s">
        <v>2020</v>
      </c>
      <c r="H1070" s="5" t="s">
        <v>2020</v>
      </c>
      <c r="I1070" s="1"/>
      <c r="J1070" s="145" t="str">
        <f t="shared" si="71"/>
        <v/>
      </c>
    </row>
    <row r="1071" spans="1:10" ht="17.45" customHeight="1" x14ac:dyDescent="0.25">
      <c r="A1071" s="53" t="str">
        <f>IF(E1071="visualizzare","X","")</f>
        <v/>
      </c>
      <c r="B1071" s="54"/>
      <c r="C1071" s="66" t="s">
        <v>1897</v>
      </c>
      <c r="D1071" s="58"/>
      <c r="E1071" s="71"/>
      <c r="F1071" s="5" t="s">
        <v>2020</v>
      </c>
      <c r="G1071" s="5" t="s">
        <v>2020</v>
      </c>
      <c r="H1071" s="5" t="s">
        <v>2020</v>
      </c>
      <c r="I1071" s="1"/>
      <c r="J1071" s="145" t="str">
        <f t="shared" si="71"/>
        <v/>
      </c>
    </row>
    <row r="1072" spans="1:10" ht="15" customHeight="1" x14ac:dyDescent="0.25">
      <c r="A1072" s="53" t="str">
        <f>IF(E1072="visualizzare","X","")</f>
        <v/>
      </c>
      <c r="B1072" s="54"/>
      <c r="C1072" s="81" t="s">
        <v>1898</v>
      </c>
      <c r="D1072" s="58"/>
      <c r="E1072" s="71"/>
      <c r="F1072" s="5" t="s">
        <v>2020</v>
      </c>
      <c r="G1072" s="5" t="s">
        <v>2020</v>
      </c>
      <c r="H1072" s="5" t="s">
        <v>2020</v>
      </c>
      <c r="I1072" s="1"/>
      <c r="J1072" s="145" t="str">
        <f t="shared" si="71"/>
        <v/>
      </c>
    </row>
    <row r="1073" spans="1:10" ht="15" customHeight="1" x14ac:dyDescent="0.25">
      <c r="A1073" s="53" t="str">
        <f>IF(E1073="visualizzare","X","")</f>
        <v/>
      </c>
      <c r="B1073" s="54"/>
      <c r="C1073" s="81" t="s">
        <v>1899</v>
      </c>
      <c r="D1073" s="58"/>
      <c r="E1073" s="71"/>
      <c r="F1073" s="5" t="s">
        <v>2020</v>
      </c>
      <c r="G1073" s="5" t="s">
        <v>2020</v>
      </c>
      <c r="H1073" s="5" t="s">
        <v>2020</v>
      </c>
      <c r="I1073" s="1"/>
      <c r="J1073" s="145" t="str">
        <f t="shared" si="71"/>
        <v/>
      </c>
    </row>
    <row r="1074" spans="1:10" ht="15" customHeight="1" x14ac:dyDescent="0.25">
      <c r="A1074" s="53" t="str">
        <f>IF(E1074="visualizzare","X","")</f>
        <v/>
      </c>
      <c r="B1074" s="54"/>
      <c r="C1074" s="81" t="s">
        <v>1900</v>
      </c>
      <c r="D1074" s="58"/>
      <c r="E1074" s="71"/>
      <c r="F1074" s="5" t="s">
        <v>2020</v>
      </c>
      <c r="G1074" s="5" t="s">
        <v>2020</v>
      </c>
      <c r="H1074" s="5" t="s">
        <v>2020</v>
      </c>
      <c r="I1074" s="1"/>
      <c r="J1074" s="145" t="str">
        <f t="shared" si="71"/>
        <v/>
      </c>
    </row>
    <row r="1075" spans="1:10" ht="15" customHeight="1" x14ac:dyDescent="0.25">
      <c r="A1075" s="53" t="str">
        <f>IF(E1075="visualizzare","X","")</f>
        <v/>
      </c>
      <c r="B1075" s="54"/>
      <c r="C1075" s="81" t="s">
        <v>1901</v>
      </c>
      <c r="D1075" s="58"/>
      <c r="E1075" s="71"/>
      <c r="F1075" s="5" t="s">
        <v>2020</v>
      </c>
      <c r="G1075" s="5" t="s">
        <v>2020</v>
      </c>
      <c r="H1075" s="5" t="s">
        <v>2020</v>
      </c>
      <c r="I1075" s="1"/>
      <c r="J1075" s="145" t="str">
        <f t="shared" si="71"/>
        <v/>
      </c>
    </row>
    <row r="1076" spans="1:10" ht="52.5" customHeight="1" x14ac:dyDescent="0.25">
      <c r="A1076" s="157" t="str">
        <f>IF(E1076="con difetti","X",
IF(E1076="non applic.","na",
IF(E1076="prog. ITR","I",
IF(E1076="nota","no",
IF(OR(E1076="senza difetti",E1076="verificare"),"","")))))</f>
        <v/>
      </c>
      <c r="B1076" s="162">
        <v>7201.03</v>
      </c>
      <c r="C1076" s="163" t="s">
        <v>1902</v>
      </c>
      <c r="D1076" s="164" t="s">
        <v>0</v>
      </c>
      <c r="E1076" s="161"/>
      <c r="F1076" s="5" t="s">
        <v>2020</v>
      </c>
      <c r="G1076" s="5" t="s">
        <v>2020</v>
      </c>
      <c r="H1076" s="5" t="s">
        <v>2020</v>
      </c>
      <c r="I1076" s="1"/>
      <c r="J1076" s="145" t="str">
        <f t="shared" si="71"/>
        <v/>
      </c>
    </row>
    <row r="1077" spans="1:10" ht="15" customHeight="1" x14ac:dyDescent="0.25">
      <c r="A1077" s="53" t="str">
        <f>IF(E1077="visualizzare","X","")</f>
        <v/>
      </c>
      <c r="B1077" s="54"/>
      <c r="C1077" s="55" t="s">
        <v>1903</v>
      </c>
      <c r="D1077" s="58"/>
      <c r="E1077" s="71"/>
      <c r="F1077" s="5" t="s">
        <v>2020</v>
      </c>
      <c r="G1077" s="5" t="s">
        <v>2020</v>
      </c>
      <c r="H1077" s="5" t="s">
        <v>2020</v>
      </c>
      <c r="I1077" s="1"/>
      <c r="J1077" s="145" t="str">
        <f t="shared" si="71"/>
        <v/>
      </c>
    </row>
    <row r="1078" spans="1:10" ht="52.5" customHeight="1" x14ac:dyDescent="0.25">
      <c r="A1078" s="157" t="str">
        <f>IF(E1078="con difetti","X",
IF(E1078="non applic.","na",
IF(E1078="prog. ITR","I",
IF(E1078="nota","no",
IF(OR(E1078="senza difetti",E1078="verificare"),"","")))))</f>
        <v/>
      </c>
      <c r="B1078" s="162">
        <v>7201.04</v>
      </c>
      <c r="C1078" s="163" t="s">
        <v>1904</v>
      </c>
      <c r="D1078" s="164" t="s">
        <v>0</v>
      </c>
      <c r="E1078" s="161"/>
      <c r="F1078" s="5" t="s">
        <v>2020</v>
      </c>
      <c r="G1078" s="5" t="s">
        <v>2020</v>
      </c>
      <c r="H1078" s="5" t="s">
        <v>2020</v>
      </c>
      <c r="I1078" s="1"/>
      <c r="J1078" s="145" t="str">
        <f t="shared" si="71"/>
        <v/>
      </c>
    </row>
    <row r="1079" spans="1:10" ht="15" customHeight="1" x14ac:dyDescent="0.25">
      <c r="A1079" s="53" t="str">
        <f>IF(E1079="visualizzare","X","")</f>
        <v/>
      </c>
      <c r="B1079" s="54"/>
      <c r="C1079" s="55" t="s">
        <v>1905</v>
      </c>
      <c r="D1079" s="58"/>
      <c r="E1079" s="71"/>
      <c r="F1079" s="5" t="s">
        <v>2020</v>
      </c>
      <c r="G1079" s="5" t="s">
        <v>2020</v>
      </c>
      <c r="H1079" s="5" t="s">
        <v>2020</v>
      </c>
      <c r="I1079" s="1"/>
      <c r="J1079" s="145" t="str">
        <f t="shared" si="71"/>
        <v/>
      </c>
    </row>
    <row r="1080" spans="1:10" ht="52.5" customHeight="1" x14ac:dyDescent="0.25">
      <c r="A1080" s="157" t="str">
        <f>IF(E1080="con difetti","X",
IF(E1080="non applic.","na",
IF(E1080="prog. ITR","I",
IF(E1080="nota","no",
IF(OR(E1080="senza difetti",E1080="verificare"),"","")))))</f>
        <v/>
      </c>
      <c r="B1080" s="162">
        <v>7201.05</v>
      </c>
      <c r="C1080" s="163" t="s">
        <v>1906</v>
      </c>
      <c r="D1080" s="164" t="s">
        <v>0</v>
      </c>
      <c r="E1080" s="161"/>
      <c r="F1080" s="5" t="s">
        <v>2020</v>
      </c>
      <c r="G1080" s="5" t="s">
        <v>2020</v>
      </c>
      <c r="H1080" s="5" t="s">
        <v>2020</v>
      </c>
      <c r="I1080" s="1"/>
      <c r="J1080" s="145" t="str">
        <f t="shared" si="71"/>
        <v/>
      </c>
    </row>
    <row r="1081" spans="1:10" ht="30.75" thickBot="1" x14ac:dyDescent="0.3">
      <c r="A1081" s="53" t="str">
        <f>IF(E1081="visualizzare","X","")</f>
        <v/>
      </c>
      <c r="B1081" s="57"/>
      <c r="C1081" s="59" t="s">
        <v>1907</v>
      </c>
      <c r="D1081" s="60"/>
      <c r="E1081" s="71"/>
      <c r="F1081" s="5" t="s">
        <v>2020</v>
      </c>
      <c r="G1081" s="5" t="s">
        <v>2020</v>
      </c>
      <c r="H1081" s="5" t="s">
        <v>2020</v>
      </c>
      <c r="I1081" s="1"/>
      <c r="J1081" s="145" t="str">
        <f t="shared" si="71"/>
        <v/>
      </c>
    </row>
    <row r="1082" spans="1:10" ht="15.75" thickBot="1" x14ac:dyDescent="0.3">
      <c r="A1082" s="27" t="str">
        <f>IF(OR(A1083="X",A1090="X",A1099="X",A1099="X",A1112="non applic."),"X","")</f>
        <v/>
      </c>
      <c r="B1082" s="39">
        <v>7300</v>
      </c>
      <c r="C1082" s="18" t="s">
        <v>1908</v>
      </c>
      <c r="D1082" s="22"/>
      <c r="E1082" s="41"/>
      <c r="F1082" s="5" t="s">
        <v>2020</v>
      </c>
      <c r="G1082" s="5" t="s">
        <v>2020</v>
      </c>
      <c r="H1082" s="1"/>
      <c r="I1082" s="1"/>
      <c r="J1082" s="145" t="str">
        <f>IF(OR($E$1025="non applic.",$E$1082="non applic.")=TRUE,"entfällt","")</f>
        <v/>
      </c>
    </row>
    <row r="1083" spans="1:10" ht="15.75" thickBot="1" x14ac:dyDescent="0.3">
      <c r="A1083" s="14" t="str">
        <f>IF(OR(COUNTIF(A1084:A1089,"X")&gt;0,J1083="non applic."),"X","")</f>
        <v/>
      </c>
      <c r="B1083" s="40">
        <v>7301</v>
      </c>
      <c r="C1083" s="19" t="s">
        <v>1101</v>
      </c>
      <c r="D1083" s="20"/>
      <c r="E1083" s="42"/>
      <c r="F1083" s="5" t="s">
        <v>2020</v>
      </c>
      <c r="G1083" s="5" t="s">
        <v>2020</v>
      </c>
      <c r="H1083" s="1"/>
      <c r="I1083" s="1"/>
      <c r="J1083" s="145" t="str">
        <f t="shared" ref="J1083:J1089" si="72">IF(OR($E$1025="non applic.",$E$1082="non applic.",$E$1083="non applic.")=TRUE,"entfällt","")</f>
        <v/>
      </c>
    </row>
    <row r="1084" spans="1:10" ht="57" customHeight="1" x14ac:dyDescent="0.25">
      <c r="A1084" s="157" t="str">
        <f>IF(E1084="con difetti","X",
IF(E1084="non applic.","na",
IF(E1084="prog. ITR","I",
IF(E1084="nota","no",
IF(OR(E1084="senza difetti",E1084="verificare"),"","")))))</f>
        <v/>
      </c>
      <c r="B1084" s="158">
        <v>7301.01</v>
      </c>
      <c r="C1084" s="159" t="s">
        <v>1909</v>
      </c>
      <c r="D1084" s="160" t="s">
        <v>2021</v>
      </c>
      <c r="E1084" s="161"/>
      <c r="F1084" s="5" t="s">
        <v>2020</v>
      </c>
      <c r="G1084" s="5" t="s">
        <v>2020</v>
      </c>
      <c r="H1084" s="1"/>
      <c r="I1084" s="1"/>
      <c r="J1084" s="145" t="str">
        <f t="shared" si="72"/>
        <v/>
      </c>
    </row>
    <row r="1085" spans="1:10" ht="45" x14ac:dyDescent="0.25">
      <c r="A1085" s="53" t="str">
        <f>IF(E1085="visualizzare","X","")</f>
        <v/>
      </c>
      <c r="B1085" s="54"/>
      <c r="C1085" s="55" t="s">
        <v>1910</v>
      </c>
      <c r="D1085" s="58"/>
      <c r="E1085" s="71"/>
      <c r="F1085" s="5" t="s">
        <v>2020</v>
      </c>
      <c r="G1085" s="5" t="s">
        <v>2020</v>
      </c>
      <c r="H1085" s="1"/>
      <c r="I1085" s="1"/>
      <c r="J1085" s="145" t="str">
        <f t="shared" si="72"/>
        <v/>
      </c>
    </row>
    <row r="1086" spans="1:10" ht="57" customHeight="1" x14ac:dyDescent="0.25">
      <c r="A1086" s="157" t="str">
        <f>IF(E1086="con difetti","X",
IF(E1086="non applic.","na",
IF(E1086="prog. ITR","I",
IF(E1086="nota","no",
IF(OR(E1086="senza difetti",E1086="verificare"),"","")))))</f>
        <v/>
      </c>
      <c r="B1086" s="162">
        <v>7301.02</v>
      </c>
      <c r="C1086" s="163" t="s">
        <v>1911</v>
      </c>
      <c r="D1086" s="164" t="s">
        <v>2021</v>
      </c>
      <c r="E1086" s="161"/>
      <c r="F1086" s="5" t="s">
        <v>2020</v>
      </c>
      <c r="G1086" s="5" t="s">
        <v>2020</v>
      </c>
      <c r="H1086" s="1"/>
      <c r="I1086" s="1"/>
      <c r="J1086" s="145" t="str">
        <f t="shared" si="72"/>
        <v/>
      </c>
    </row>
    <row r="1087" spans="1:10" ht="44.1" customHeight="1" x14ac:dyDescent="0.25">
      <c r="A1087" s="53" t="str">
        <f>IF(E1087="visualizzare","X","")</f>
        <v/>
      </c>
      <c r="B1087" s="54"/>
      <c r="C1087" s="55" t="s">
        <v>1912</v>
      </c>
      <c r="D1087" s="58"/>
      <c r="E1087" s="71"/>
      <c r="F1087" s="5" t="s">
        <v>2020</v>
      </c>
      <c r="G1087" s="5" t="s">
        <v>2020</v>
      </c>
      <c r="H1087" s="1"/>
      <c r="I1087" s="1"/>
      <c r="J1087" s="145" t="str">
        <f t="shared" si="72"/>
        <v/>
      </c>
    </row>
    <row r="1088" spans="1:10" ht="57" customHeight="1" x14ac:dyDescent="0.25">
      <c r="A1088" s="157" t="str">
        <f>IF(E1088="con difetti","X",
IF(E1088="non applic.","na",
IF(E1088="prog. ITR","I",
IF(E1088="nota","no",
IF(OR(E1088="senza difetti",E1088="verificare"),"","")))))</f>
        <v/>
      </c>
      <c r="B1088" s="162">
        <v>7301.03</v>
      </c>
      <c r="C1088" s="163" t="s">
        <v>1913</v>
      </c>
      <c r="D1088" s="164" t="s">
        <v>2021</v>
      </c>
      <c r="E1088" s="161"/>
      <c r="F1088" s="5" t="s">
        <v>2020</v>
      </c>
      <c r="G1088" s="5" t="s">
        <v>2020</v>
      </c>
      <c r="H1088" s="1"/>
      <c r="I1088" s="1"/>
      <c r="J1088" s="145" t="str">
        <f t="shared" si="72"/>
        <v/>
      </c>
    </row>
    <row r="1089" spans="1:10" ht="29.45" customHeight="1" thickBot="1" x14ac:dyDescent="0.3">
      <c r="A1089" s="53" t="str">
        <f>IF(E1089="visualizzare","X","")</f>
        <v/>
      </c>
      <c r="B1089" s="57"/>
      <c r="C1089" s="59" t="s">
        <v>1914</v>
      </c>
      <c r="D1089" s="60"/>
      <c r="E1089" s="71"/>
      <c r="F1089" s="5" t="s">
        <v>2020</v>
      </c>
      <c r="G1089" s="5" t="s">
        <v>2020</v>
      </c>
      <c r="H1089" s="1"/>
      <c r="I1089" s="1"/>
      <c r="J1089" s="145" t="str">
        <f t="shared" si="72"/>
        <v/>
      </c>
    </row>
    <row r="1090" spans="1:10" ht="15.75" thickBot="1" x14ac:dyDescent="0.3">
      <c r="A1090" s="14" t="str">
        <f>IF(OR(COUNTIF(A1091:A1098,"X")&gt;0,J1090="non applic."),"X","")</f>
        <v/>
      </c>
      <c r="B1090" s="40">
        <v>7302</v>
      </c>
      <c r="C1090" s="19" t="s">
        <v>1915</v>
      </c>
      <c r="D1090" s="20"/>
      <c r="E1090" s="42"/>
      <c r="F1090" s="5" t="s">
        <v>2020</v>
      </c>
      <c r="G1090" s="5" t="s">
        <v>2020</v>
      </c>
      <c r="H1090" s="1"/>
      <c r="I1090" s="1"/>
      <c r="J1090" s="145" t="str">
        <f t="shared" ref="J1090:J1098" si="73">IF(OR($E$1025="non applic.",$E$1082="non applic.",$E$1090="non applic.")=TRUE,"entfällt","")</f>
        <v/>
      </c>
    </row>
    <row r="1091" spans="1:10" ht="52.5" customHeight="1" x14ac:dyDescent="0.25">
      <c r="A1091" s="157" t="str">
        <f>IF(E1091="con difetti","X",
IF(E1091="non applic.","na",
IF(E1091="prog. ITR","I",
IF(E1091="nota","no",
IF(OR(E1091="senza difetti",E1091="verificare"),"","")))))</f>
        <v/>
      </c>
      <c r="B1091" s="158">
        <v>7302.01</v>
      </c>
      <c r="C1091" s="159" t="s">
        <v>1916</v>
      </c>
      <c r="D1091" s="160" t="s">
        <v>0</v>
      </c>
      <c r="E1091" s="161"/>
      <c r="F1091" s="5" t="s">
        <v>2020</v>
      </c>
      <c r="G1091" s="5" t="s">
        <v>2020</v>
      </c>
      <c r="H1091" s="1"/>
      <c r="I1091" s="1"/>
      <c r="J1091" s="145" t="str">
        <f t="shared" si="73"/>
        <v/>
      </c>
    </row>
    <row r="1092" spans="1:10" ht="30" x14ac:dyDescent="0.25">
      <c r="A1092" s="53" t="str">
        <f>IF(E1092="visualizzare","X","")</f>
        <v/>
      </c>
      <c r="B1092" s="54"/>
      <c r="C1092" s="55" t="s">
        <v>1917</v>
      </c>
      <c r="D1092" s="58"/>
      <c r="E1092" s="71"/>
      <c r="F1092" s="5" t="s">
        <v>2020</v>
      </c>
      <c r="G1092" s="5" t="s">
        <v>2020</v>
      </c>
      <c r="H1092" s="1"/>
      <c r="I1092" s="1"/>
      <c r="J1092" s="145" t="str">
        <f t="shared" si="73"/>
        <v/>
      </c>
    </row>
    <row r="1093" spans="1:10" ht="57" customHeight="1" x14ac:dyDescent="0.25">
      <c r="A1093" s="157" t="str">
        <f>IF(E1093="con difetti","X",
IF(E1093="non applic.","na",
IF(E1093="prog. ITR","I",
IF(E1093="nota","no",
IF(OR(E1093="senza difetti",E1093="verificare"),"","")))))</f>
        <v/>
      </c>
      <c r="B1093" s="162">
        <v>7302.02</v>
      </c>
      <c r="C1093" s="163" t="s">
        <v>1918</v>
      </c>
      <c r="D1093" s="164" t="s">
        <v>2021</v>
      </c>
      <c r="E1093" s="161"/>
      <c r="F1093" s="5" t="s">
        <v>2020</v>
      </c>
      <c r="G1093" s="5" t="s">
        <v>2020</v>
      </c>
      <c r="H1093" s="1"/>
      <c r="I1093" s="1"/>
      <c r="J1093" s="145" t="str">
        <f t="shared" si="73"/>
        <v/>
      </c>
    </row>
    <row r="1094" spans="1:10" ht="29.45" customHeight="1" x14ac:dyDescent="0.25">
      <c r="A1094" s="53" t="str">
        <f>IF(E1094="visualizzare","X","")</f>
        <v/>
      </c>
      <c r="B1094" s="54"/>
      <c r="C1094" s="55" t="s">
        <v>1919</v>
      </c>
      <c r="D1094" s="58"/>
      <c r="E1094" s="71"/>
      <c r="F1094" s="5" t="s">
        <v>2020</v>
      </c>
      <c r="G1094" s="5" t="s">
        <v>2020</v>
      </c>
      <c r="H1094" s="1"/>
      <c r="I1094" s="1"/>
      <c r="J1094" s="145" t="str">
        <f t="shared" si="73"/>
        <v/>
      </c>
    </row>
    <row r="1095" spans="1:10" ht="57" customHeight="1" x14ac:dyDescent="0.25">
      <c r="A1095" s="157" t="str">
        <f>IF(E1095="con difetti","X",
IF(E1095="non applic.","na",
IF(E1095="prog. ITR","I",
IF(E1095="nota","no",
IF(OR(E1095="senza difetti",E1095="verificare"),"","")))))</f>
        <v/>
      </c>
      <c r="B1095" s="162">
        <v>7302.03</v>
      </c>
      <c r="C1095" s="163" t="s">
        <v>1920</v>
      </c>
      <c r="D1095" s="164" t="s">
        <v>2021</v>
      </c>
      <c r="E1095" s="161"/>
      <c r="F1095" s="5" t="s">
        <v>2020</v>
      </c>
      <c r="G1095" s="5" t="s">
        <v>2020</v>
      </c>
      <c r="H1095" s="1"/>
      <c r="I1095" s="1"/>
      <c r="J1095" s="145" t="str">
        <f t="shared" si="73"/>
        <v/>
      </c>
    </row>
    <row r="1096" spans="1:10" ht="29.45" customHeight="1" x14ac:dyDescent="0.25">
      <c r="A1096" s="53" t="str">
        <f>IF(E1096="visualizzare","X","")</f>
        <v/>
      </c>
      <c r="B1096" s="54"/>
      <c r="C1096" s="55" t="s">
        <v>1921</v>
      </c>
      <c r="D1096" s="58"/>
      <c r="E1096" s="71"/>
      <c r="F1096" s="5" t="s">
        <v>2020</v>
      </c>
      <c r="G1096" s="5" t="s">
        <v>2020</v>
      </c>
      <c r="H1096" s="1"/>
      <c r="I1096" s="1"/>
      <c r="J1096" s="145" t="str">
        <f t="shared" si="73"/>
        <v/>
      </c>
    </row>
    <row r="1097" spans="1:10" ht="57" customHeight="1" x14ac:dyDescent="0.25">
      <c r="A1097" s="157" t="str">
        <f>IF(E1097="con difetti","X",
IF(E1097="non applic.","na",
IF(E1097="prog. ITR","I",
IF(E1097="nota","no",
IF(OR(E1097="senza difetti",E1097="verificare"),"","")))))</f>
        <v/>
      </c>
      <c r="B1097" s="162">
        <v>7302.04</v>
      </c>
      <c r="C1097" s="163" t="s">
        <v>1922</v>
      </c>
      <c r="D1097" s="164" t="s">
        <v>2021</v>
      </c>
      <c r="E1097" s="161"/>
      <c r="F1097" s="5" t="s">
        <v>2020</v>
      </c>
      <c r="G1097" s="5" t="s">
        <v>2020</v>
      </c>
      <c r="H1097" s="1"/>
      <c r="I1097" s="1"/>
      <c r="J1097" s="145" t="str">
        <f t="shared" si="73"/>
        <v/>
      </c>
    </row>
    <row r="1098" spans="1:10" ht="15" customHeight="1" thickBot="1" x14ac:dyDescent="0.3">
      <c r="A1098" s="53" t="str">
        <f>IF(E1098="visualizzare","X","")</f>
        <v/>
      </c>
      <c r="B1098" s="57"/>
      <c r="C1098" s="59" t="s">
        <v>1905</v>
      </c>
      <c r="D1098" s="60"/>
      <c r="E1098" s="71"/>
      <c r="F1098" s="5" t="s">
        <v>2020</v>
      </c>
      <c r="G1098" s="5" t="s">
        <v>2020</v>
      </c>
      <c r="H1098" s="1"/>
      <c r="I1098" s="1"/>
      <c r="J1098" s="145" t="str">
        <f t="shared" si="73"/>
        <v/>
      </c>
    </row>
    <row r="1099" spans="1:10" ht="15.75" thickBot="1" x14ac:dyDescent="0.3">
      <c r="A1099" s="14" t="str">
        <f>IF(OR(COUNTIF(A1100:A1111,"X")&gt;0,J1099="non applic."),"X","")</f>
        <v/>
      </c>
      <c r="B1099" s="40">
        <v>7303</v>
      </c>
      <c r="C1099" s="19" t="s">
        <v>3</v>
      </c>
      <c r="D1099" s="20"/>
      <c r="E1099" s="42"/>
      <c r="F1099" s="5" t="s">
        <v>2020</v>
      </c>
      <c r="G1099" s="5" t="s">
        <v>2020</v>
      </c>
      <c r="H1099" s="1"/>
      <c r="I1099" s="1"/>
      <c r="J1099" s="145" t="str">
        <f t="shared" ref="J1099:J1111" si="74">IF(OR($E$1025="non applic.",$E$1082="non applic.",$E$1099="non applic.")=TRUE,"entfällt","")</f>
        <v/>
      </c>
    </row>
    <row r="1100" spans="1:10" ht="52.5" customHeight="1" x14ac:dyDescent="0.25">
      <c r="A1100" s="157" t="str">
        <f>IF(E1100="con difetti","X",
IF(E1100="non applic.","na",
IF(E1100="prog. ITR","I",
IF(E1100="nota","no",
IF(OR(E1100="senza difetti",E1100="verificare"),"","")))))</f>
        <v/>
      </c>
      <c r="B1100" s="158">
        <v>7303.01</v>
      </c>
      <c r="C1100" s="159" t="s">
        <v>1923</v>
      </c>
      <c r="D1100" s="160" t="s">
        <v>0</v>
      </c>
      <c r="E1100" s="161"/>
      <c r="F1100" s="5" t="s">
        <v>2020</v>
      </c>
      <c r="G1100" s="5" t="s">
        <v>2020</v>
      </c>
      <c r="H1100" s="1"/>
      <c r="I1100" s="1"/>
      <c r="J1100" s="145" t="str">
        <f t="shared" si="74"/>
        <v/>
      </c>
    </row>
    <row r="1101" spans="1:10" ht="15" customHeight="1" x14ac:dyDescent="0.25">
      <c r="A1101" s="53" t="str">
        <f>IF(E1101="visualizzare","X","")</f>
        <v/>
      </c>
      <c r="B1101" s="54"/>
      <c r="C1101" s="55" t="s">
        <v>1924</v>
      </c>
      <c r="D1101" s="58"/>
      <c r="E1101" s="71"/>
      <c r="F1101" s="5" t="s">
        <v>2020</v>
      </c>
      <c r="G1101" s="5" t="s">
        <v>2020</v>
      </c>
      <c r="H1101" s="1"/>
      <c r="I1101" s="1"/>
      <c r="J1101" s="145" t="str">
        <f t="shared" si="74"/>
        <v/>
      </c>
    </row>
    <row r="1102" spans="1:10" ht="52.5" customHeight="1" x14ac:dyDescent="0.25">
      <c r="A1102" s="157" t="str">
        <f>IF(E1102="con difetti","X",
IF(E1102="non applic.","na",
IF(E1102="prog. ITR","I",
IF(E1102="nota","no",
IF(OR(E1102="senza difetti",E1102="verificare"),"","")))))</f>
        <v/>
      </c>
      <c r="B1102" s="162">
        <v>7303.02</v>
      </c>
      <c r="C1102" s="163" t="s">
        <v>1925</v>
      </c>
      <c r="D1102" s="164" t="s">
        <v>0</v>
      </c>
      <c r="E1102" s="161"/>
      <c r="F1102" s="5" t="s">
        <v>2020</v>
      </c>
      <c r="G1102" s="5" t="s">
        <v>2020</v>
      </c>
      <c r="H1102" s="1"/>
      <c r="I1102" s="1"/>
      <c r="J1102" s="145" t="str">
        <f t="shared" si="74"/>
        <v/>
      </c>
    </row>
    <row r="1103" spans="1:10" ht="29.45" customHeight="1" x14ac:dyDescent="0.25">
      <c r="A1103" s="53" t="str">
        <f>IF(E1103="visualizzare","X","")</f>
        <v/>
      </c>
      <c r="B1103" s="54"/>
      <c r="C1103" s="55" t="s">
        <v>1926</v>
      </c>
      <c r="D1103" s="58"/>
      <c r="E1103" s="71"/>
      <c r="F1103" s="5" t="s">
        <v>2020</v>
      </c>
      <c r="G1103" s="5" t="s">
        <v>2020</v>
      </c>
      <c r="H1103" s="1"/>
      <c r="I1103" s="1"/>
      <c r="J1103" s="145" t="str">
        <f t="shared" si="74"/>
        <v/>
      </c>
    </row>
    <row r="1104" spans="1:10" ht="52.5" customHeight="1" x14ac:dyDescent="0.25">
      <c r="A1104" s="157" t="str">
        <f>IF(E1104="con difetti","X",
IF(E1104="non applic.","na",
IF(E1104="prog. ITR","I",
IF(E1104="nota","no",
IF(OR(E1104="senza difetti",E1104="verificare"),"","")))))</f>
        <v/>
      </c>
      <c r="B1104" s="162">
        <v>7303.03</v>
      </c>
      <c r="C1104" s="163" t="s">
        <v>1927</v>
      </c>
      <c r="D1104" s="164" t="s">
        <v>0</v>
      </c>
      <c r="E1104" s="161"/>
      <c r="F1104" s="5" t="s">
        <v>2020</v>
      </c>
      <c r="G1104" s="5" t="s">
        <v>2020</v>
      </c>
      <c r="H1104" s="1"/>
      <c r="I1104" s="1"/>
      <c r="J1104" s="145" t="str">
        <f t="shared" si="74"/>
        <v/>
      </c>
    </row>
    <row r="1105" spans="1:10" ht="29.45" customHeight="1" x14ac:dyDescent="0.25">
      <c r="A1105" s="53" t="str">
        <f>IF(E1105="visualizzare","X","")</f>
        <v/>
      </c>
      <c r="B1105" s="54"/>
      <c r="C1105" s="55" t="s">
        <v>1926</v>
      </c>
      <c r="D1105" s="58"/>
      <c r="E1105" s="71"/>
      <c r="F1105" s="5" t="s">
        <v>2020</v>
      </c>
      <c r="G1105" s="5" t="s">
        <v>2020</v>
      </c>
      <c r="H1105" s="1"/>
      <c r="I1105" s="1"/>
      <c r="J1105" s="145" t="str">
        <f t="shared" si="74"/>
        <v/>
      </c>
    </row>
    <row r="1106" spans="1:10" ht="57" customHeight="1" x14ac:dyDescent="0.25">
      <c r="A1106" s="157" t="str">
        <f>IF(E1106="con difetti","X",
IF(E1106="non applic.","na",
IF(E1106="prog. ITR","I",
IF(E1106="nota","no",
IF(OR(E1106="senza difetti",E1106="verificare"),"","")))))</f>
        <v/>
      </c>
      <c r="B1106" s="162">
        <v>7303.04</v>
      </c>
      <c r="C1106" s="163" t="s">
        <v>1928</v>
      </c>
      <c r="D1106" s="164" t="s">
        <v>2021</v>
      </c>
      <c r="E1106" s="161"/>
      <c r="F1106" s="5" t="s">
        <v>2020</v>
      </c>
      <c r="G1106" s="5" t="s">
        <v>2020</v>
      </c>
      <c r="H1106" s="1"/>
      <c r="I1106" s="1"/>
      <c r="J1106" s="145" t="str">
        <f t="shared" si="74"/>
        <v/>
      </c>
    </row>
    <row r="1107" spans="1:10" ht="15" customHeight="1" x14ac:dyDescent="0.25">
      <c r="A1107" s="53" t="str">
        <f>IF(E1107="visualizzare","X","")</f>
        <v/>
      </c>
      <c r="B1107" s="54"/>
      <c r="C1107" s="55" t="s">
        <v>1929</v>
      </c>
      <c r="D1107" s="58"/>
      <c r="E1107" s="71"/>
      <c r="F1107" s="5" t="s">
        <v>2020</v>
      </c>
      <c r="G1107" s="5" t="s">
        <v>2020</v>
      </c>
      <c r="H1107" s="1"/>
      <c r="I1107" s="1"/>
      <c r="J1107" s="145" t="str">
        <f t="shared" si="74"/>
        <v/>
      </c>
    </row>
    <row r="1108" spans="1:10" ht="57" customHeight="1" x14ac:dyDescent="0.25">
      <c r="A1108" s="157" t="str">
        <f>IF(E1108="con difetti","X",
IF(E1108="non applic.","na",
IF(E1108="prog. ITR","I",
IF(E1108="nota","no",
IF(OR(E1108="senza difetti",E1108="verificare"),"","")))))</f>
        <v/>
      </c>
      <c r="B1108" s="162">
        <v>7303.05</v>
      </c>
      <c r="C1108" s="163" t="s">
        <v>1930</v>
      </c>
      <c r="D1108" s="164" t="s">
        <v>2021</v>
      </c>
      <c r="E1108" s="161"/>
      <c r="F1108" s="5" t="s">
        <v>2020</v>
      </c>
      <c r="G1108" s="5" t="s">
        <v>2020</v>
      </c>
      <c r="H1108" s="1"/>
      <c r="I1108" s="1"/>
      <c r="J1108" s="145" t="str">
        <f t="shared" si="74"/>
        <v/>
      </c>
    </row>
    <row r="1109" spans="1:10" ht="29.45" customHeight="1" x14ac:dyDescent="0.25">
      <c r="A1109" s="53" t="str">
        <f>IF(E1109="visualizzare","X","")</f>
        <v/>
      </c>
      <c r="B1109" s="54"/>
      <c r="C1109" s="55" t="s">
        <v>1931</v>
      </c>
      <c r="D1109" s="58"/>
      <c r="E1109" s="71"/>
      <c r="F1109" s="5" t="s">
        <v>2020</v>
      </c>
      <c r="G1109" s="5" t="s">
        <v>2020</v>
      </c>
      <c r="H1109" s="1"/>
      <c r="I1109" s="1"/>
      <c r="J1109" s="145" t="str">
        <f t="shared" si="74"/>
        <v/>
      </c>
    </row>
    <row r="1110" spans="1:10" ht="57" customHeight="1" x14ac:dyDescent="0.25">
      <c r="A1110" s="157" t="str">
        <f>IF(E1110="con difetti","X",
IF(E1110="non applic.","na",
IF(E1110="prog. ITR","I",
IF(E1110="nota","no",
IF(OR(E1110="senza difetti",E1110="verificare"),"","")))))</f>
        <v/>
      </c>
      <c r="B1110" s="162">
        <v>7303.06</v>
      </c>
      <c r="C1110" s="163" t="s">
        <v>1932</v>
      </c>
      <c r="D1110" s="164" t="s">
        <v>2021</v>
      </c>
      <c r="E1110" s="161"/>
      <c r="F1110" s="5" t="s">
        <v>2020</v>
      </c>
      <c r="G1110" s="5" t="s">
        <v>2020</v>
      </c>
      <c r="H1110" s="1"/>
      <c r="J1110" s="145" t="str">
        <f t="shared" si="74"/>
        <v/>
      </c>
    </row>
    <row r="1111" spans="1:10" ht="15" customHeight="1" thickBot="1" x14ac:dyDescent="0.3">
      <c r="A1111" s="53" t="str">
        <f>IF(E1111="visualizzare","X","")</f>
        <v/>
      </c>
      <c r="B1111" s="57"/>
      <c r="C1111" s="59" t="s">
        <v>1933</v>
      </c>
      <c r="D1111" s="60"/>
      <c r="E1111" s="71"/>
      <c r="F1111" s="5" t="s">
        <v>2020</v>
      </c>
      <c r="G1111" s="5" t="s">
        <v>2020</v>
      </c>
      <c r="H1111" s="1"/>
      <c r="J1111" s="145" t="str">
        <f t="shared" si="74"/>
        <v/>
      </c>
    </row>
    <row r="1112" spans="1:10" ht="15.75" thickBot="1" x14ac:dyDescent="0.3">
      <c r="A1112" s="14" t="str">
        <f>IF(OR(COUNTIF(A1113:A1129,"X")&gt;0,J1112="non applic."),"X","")</f>
        <v/>
      </c>
      <c r="B1112" s="40">
        <v>7304</v>
      </c>
      <c r="C1112" s="19" t="s">
        <v>1934</v>
      </c>
      <c r="D1112" s="20"/>
      <c r="E1112" s="42"/>
      <c r="F1112" s="5" t="s">
        <v>2020</v>
      </c>
      <c r="G1112" s="5" t="s">
        <v>2020</v>
      </c>
      <c r="H1112" s="1"/>
      <c r="J1112" s="145" t="str">
        <f t="shared" ref="J1112:J1129" si="75">IF(OR($E$1025="non applic.",$E$1082="non applic.",$E$1112="non applic.")=TRUE,"entfällt","")</f>
        <v/>
      </c>
    </row>
    <row r="1113" spans="1:10" ht="57" customHeight="1" x14ac:dyDescent="0.25">
      <c r="A1113" s="157" t="str">
        <f>IF(E1113="con difetti","X",
IF(E1113="non applic.","na",
IF(E1113="prog. ITR","I",
IF(E1113="nota","no",
IF(OR(E1113="senza difetti",E1113="verificare"),"","")))))</f>
        <v/>
      </c>
      <c r="B1113" s="158">
        <v>7304.01</v>
      </c>
      <c r="C1113" s="159" t="s">
        <v>1935</v>
      </c>
      <c r="D1113" s="160" t="s">
        <v>2021</v>
      </c>
      <c r="E1113" s="161"/>
      <c r="F1113" s="5" t="s">
        <v>2020</v>
      </c>
      <c r="G1113" s="5" t="s">
        <v>2020</v>
      </c>
      <c r="H1113" s="1"/>
      <c r="I1113" s="1"/>
      <c r="J1113" s="145" t="str">
        <f t="shared" si="75"/>
        <v/>
      </c>
    </row>
    <row r="1114" spans="1:10" ht="29.45" customHeight="1" x14ac:dyDescent="0.25">
      <c r="A1114" s="53" t="str">
        <f>IF(E1114="visualizzare","X","")</f>
        <v/>
      </c>
      <c r="B1114" s="54"/>
      <c r="C1114" s="55" t="s">
        <v>1936</v>
      </c>
      <c r="D1114" s="58"/>
      <c r="E1114" s="71"/>
      <c r="F1114" s="5" t="s">
        <v>2020</v>
      </c>
      <c r="G1114" s="5" t="s">
        <v>2020</v>
      </c>
      <c r="H1114" s="1"/>
      <c r="I1114" s="1"/>
      <c r="J1114" s="145" t="str">
        <f t="shared" si="75"/>
        <v/>
      </c>
    </row>
    <row r="1115" spans="1:10" ht="44.45" customHeight="1" x14ac:dyDescent="0.25">
      <c r="A1115" s="157" t="str">
        <f>IF(E1115="con difetti","X",
IF(E1115="non applic.","na",
IF(E1115="prog. ITR","I",
IF(E1115="nota","no",
IF(OR(E1115="senza difetti",E1115="verificare"),"","")))))</f>
        <v/>
      </c>
      <c r="B1115" s="162">
        <v>7304.02</v>
      </c>
      <c r="C1115" s="163" t="s">
        <v>1937</v>
      </c>
      <c r="D1115" s="164" t="s">
        <v>2022</v>
      </c>
      <c r="E1115" s="161"/>
      <c r="F1115" s="5" t="s">
        <v>2020</v>
      </c>
      <c r="G1115" s="5" t="s">
        <v>2020</v>
      </c>
      <c r="H1115" s="1"/>
      <c r="I1115" s="1"/>
      <c r="J1115" s="145" t="str">
        <f t="shared" si="75"/>
        <v/>
      </c>
    </row>
    <row r="1116" spans="1:10" ht="29.45" customHeight="1" x14ac:dyDescent="0.25">
      <c r="A1116" s="53" t="str">
        <f>IF(E1116="visualizzare","X","")</f>
        <v/>
      </c>
      <c r="B1116" s="54"/>
      <c r="C1116" s="55" t="s">
        <v>1938</v>
      </c>
      <c r="D1116" s="58"/>
      <c r="E1116" s="71"/>
      <c r="F1116" s="5" t="s">
        <v>2020</v>
      </c>
      <c r="G1116" s="5" t="s">
        <v>2020</v>
      </c>
      <c r="H1116" s="1"/>
      <c r="I1116" s="1"/>
      <c r="J1116" s="145" t="str">
        <f t="shared" si="75"/>
        <v/>
      </c>
    </row>
    <row r="1117" spans="1:10" ht="29.45" customHeight="1" x14ac:dyDescent="0.25">
      <c r="A1117" s="53" t="str">
        <f>IF(E1117="visualizzare","X","")</f>
        <v/>
      </c>
      <c r="B1117" s="54"/>
      <c r="C1117" s="55" t="s">
        <v>1939</v>
      </c>
      <c r="D1117" s="58"/>
      <c r="E1117" s="71"/>
      <c r="F1117" s="5" t="s">
        <v>2020</v>
      </c>
      <c r="G1117" s="5" t="s">
        <v>2020</v>
      </c>
      <c r="H1117" s="1"/>
      <c r="I1117" s="1"/>
      <c r="J1117" s="145" t="str">
        <f t="shared" si="75"/>
        <v/>
      </c>
    </row>
    <row r="1118" spans="1:10" ht="52.5" customHeight="1" x14ac:dyDescent="0.25">
      <c r="A1118" s="157" t="str">
        <f>IF(E1118="con difetti","X",
IF(E1118="non applic.","na",
IF(E1118="prog. ITR","I",
IF(E1118="nota","no",
IF(OR(E1118="senza difetti",E1118="verificare"),"","")))))</f>
        <v/>
      </c>
      <c r="B1118" s="162">
        <v>7304.03</v>
      </c>
      <c r="C1118" s="163" t="s">
        <v>1940</v>
      </c>
      <c r="D1118" s="164" t="s">
        <v>0</v>
      </c>
      <c r="E1118" s="161"/>
      <c r="F1118" s="5" t="s">
        <v>2020</v>
      </c>
      <c r="G1118" s="5" t="s">
        <v>2020</v>
      </c>
      <c r="H1118" s="1"/>
      <c r="I1118" s="1"/>
      <c r="J1118" s="145" t="str">
        <f t="shared" si="75"/>
        <v/>
      </c>
    </row>
    <row r="1119" spans="1:10" ht="29.45" customHeight="1" x14ac:dyDescent="0.25">
      <c r="A1119" s="53" t="str">
        <f>IF(E1119="visualizzare","X","")</f>
        <v/>
      </c>
      <c r="B1119" s="54"/>
      <c r="C1119" s="55" t="s">
        <v>1941</v>
      </c>
      <c r="D1119" s="58"/>
      <c r="E1119" s="71"/>
      <c r="F1119" s="5" t="s">
        <v>2020</v>
      </c>
      <c r="G1119" s="5" t="s">
        <v>2020</v>
      </c>
      <c r="H1119" s="1"/>
      <c r="I1119" s="1"/>
      <c r="J1119" s="145" t="str">
        <f t="shared" si="75"/>
        <v/>
      </c>
    </row>
    <row r="1120" spans="1:10" ht="51.95" customHeight="1" x14ac:dyDescent="0.25">
      <c r="A1120" s="157" t="str">
        <f>IF(E1120="con difetti","X",
IF(E1120="non applic.","na",
IF(E1120="prog. ITR","I",
IF(E1120="nota","no",
IF(OR(E1120="senza difetti",E1120="verificare"),"","")))))</f>
        <v/>
      </c>
      <c r="B1120" s="162">
        <v>7304.04</v>
      </c>
      <c r="C1120" s="163" t="s">
        <v>1942</v>
      </c>
      <c r="D1120" s="164" t="s">
        <v>1</v>
      </c>
      <c r="E1120" s="161"/>
      <c r="F1120" s="5" t="s">
        <v>2020</v>
      </c>
      <c r="G1120" s="5" t="s">
        <v>2020</v>
      </c>
      <c r="H1120" s="1"/>
      <c r="I1120" s="1"/>
      <c r="J1120" s="145" t="str">
        <f t="shared" si="75"/>
        <v/>
      </c>
    </row>
    <row r="1121" spans="1:10" ht="29.45" customHeight="1" x14ac:dyDescent="0.25">
      <c r="A1121" s="53" t="str">
        <f>IF(E1121="visualizzare","X","")</f>
        <v/>
      </c>
      <c r="B1121" s="54"/>
      <c r="C1121" s="55" t="s">
        <v>1943</v>
      </c>
      <c r="D1121" s="58"/>
      <c r="E1121" s="71"/>
      <c r="F1121" s="5" t="s">
        <v>2020</v>
      </c>
      <c r="G1121" s="5" t="s">
        <v>2020</v>
      </c>
      <c r="H1121" s="1"/>
      <c r="I1121" s="1"/>
      <c r="J1121" s="145" t="str">
        <f t="shared" si="75"/>
        <v/>
      </c>
    </row>
    <row r="1122" spans="1:10" ht="29.45" customHeight="1" x14ac:dyDescent="0.25">
      <c r="A1122" s="53" t="str">
        <f>IF(E1122="visualizzare","X","")</f>
        <v/>
      </c>
      <c r="B1122" s="54"/>
      <c r="C1122" s="55" t="s">
        <v>1756</v>
      </c>
      <c r="D1122" s="58"/>
      <c r="E1122" s="71"/>
      <c r="F1122" s="5" t="s">
        <v>2020</v>
      </c>
      <c r="G1122" s="5" t="s">
        <v>2020</v>
      </c>
      <c r="H1122" s="1"/>
      <c r="I1122" s="1"/>
      <c r="J1122" s="145" t="str">
        <f t="shared" si="75"/>
        <v/>
      </c>
    </row>
    <row r="1123" spans="1:10" ht="57" customHeight="1" x14ac:dyDescent="0.25">
      <c r="A1123" s="157" t="str">
        <f>IF(E1123="con difetti","X",
IF(E1123="non applic.","na",
IF(E1123="prog. ITR","I",
IF(E1123="nota","no",
IF(OR(E1123="senza difetti",E1123="verificare"),"","")))))</f>
        <v/>
      </c>
      <c r="B1123" s="162">
        <v>7304.05</v>
      </c>
      <c r="C1123" s="163" t="s">
        <v>1944</v>
      </c>
      <c r="D1123" s="164" t="s">
        <v>2021</v>
      </c>
      <c r="E1123" s="161"/>
      <c r="F1123" s="5" t="s">
        <v>2020</v>
      </c>
      <c r="G1123" s="5" t="s">
        <v>2020</v>
      </c>
      <c r="H1123" s="1"/>
      <c r="I1123" s="1"/>
      <c r="J1123" s="145" t="str">
        <f t="shared" si="75"/>
        <v/>
      </c>
    </row>
    <row r="1124" spans="1:10" ht="29.45" customHeight="1" x14ac:dyDescent="0.25">
      <c r="A1124" s="53" t="str">
        <f>IF(E1124="visualizzare","X","")</f>
        <v/>
      </c>
      <c r="B1124" s="54"/>
      <c r="C1124" s="55" t="s">
        <v>1945</v>
      </c>
      <c r="D1124" s="58"/>
      <c r="E1124" s="71"/>
      <c r="F1124" s="5" t="s">
        <v>2020</v>
      </c>
      <c r="G1124" s="5" t="s">
        <v>2020</v>
      </c>
      <c r="H1124" s="1"/>
      <c r="I1124" s="1"/>
      <c r="J1124" s="145" t="str">
        <f t="shared" si="75"/>
        <v/>
      </c>
    </row>
    <row r="1125" spans="1:10" ht="57" customHeight="1" x14ac:dyDescent="0.25">
      <c r="A1125" s="157" t="str">
        <f>IF(E1125="con difetti","X",
IF(E1125="non applic.","na",
IF(E1125="prog. ITR","I",
IF(E1125="nota","no",
IF(OR(E1125="senza difetti",E1125="verificare"),"","")))))</f>
        <v/>
      </c>
      <c r="B1125" s="162">
        <v>7304.06</v>
      </c>
      <c r="C1125" s="163" t="s">
        <v>1946</v>
      </c>
      <c r="D1125" s="164" t="s">
        <v>2021</v>
      </c>
      <c r="E1125" s="161"/>
      <c r="F1125" s="5" t="s">
        <v>2020</v>
      </c>
      <c r="G1125" s="5" t="s">
        <v>2020</v>
      </c>
      <c r="H1125" s="1"/>
      <c r="I1125" s="1"/>
      <c r="J1125" s="145" t="str">
        <f t="shared" si="75"/>
        <v/>
      </c>
    </row>
    <row r="1126" spans="1:10" ht="44.1" customHeight="1" x14ac:dyDescent="0.25">
      <c r="A1126" s="53" t="str">
        <f>IF(E1126="visualizzare","X","")</f>
        <v/>
      </c>
      <c r="B1126" s="54"/>
      <c r="C1126" s="55" t="s">
        <v>1947</v>
      </c>
      <c r="D1126" s="58"/>
      <c r="E1126" s="71"/>
      <c r="F1126" s="5" t="s">
        <v>2020</v>
      </c>
      <c r="G1126" s="5" t="s">
        <v>2020</v>
      </c>
      <c r="H1126" s="1"/>
      <c r="I1126" s="1"/>
      <c r="J1126" s="145" t="str">
        <f t="shared" si="75"/>
        <v/>
      </c>
    </row>
    <row r="1127" spans="1:10" ht="44.45" customHeight="1" x14ac:dyDescent="0.25">
      <c r="A1127" s="157" t="str">
        <f>IF(E1127="con difetti","X",
IF(E1127="non applic.","na",
IF(E1127="prog. ITR","I",
IF(E1127="nota","no",
IF(OR(E1127="senza difetti",E1127="verificare"),"","")))))</f>
        <v/>
      </c>
      <c r="B1127" s="162">
        <v>7304.07</v>
      </c>
      <c r="C1127" s="163" t="s">
        <v>1948</v>
      </c>
      <c r="D1127" s="164" t="s">
        <v>2022</v>
      </c>
      <c r="E1127" s="161"/>
      <c r="F1127" s="5" t="s">
        <v>2020</v>
      </c>
      <c r="G1127" s="5" t="s">
        <v>2020</v>
      </c>
      <c r="H1127" s="1"/>
      <c r="I1127" s="1"/>
      <c r="J1127" s="145" t="str">
        <f t="shared" si="75"/>
        <v/>
      </c>
    </row>
    <row r="1128" spans="1:10" ht="15" customHeight="1" x14ac:dyDescent="0.25">
      <c r="A1128" s="53" t="str">
        <f>IF(E1128="visualizzare","X","")</f>
        <v/>
      </c>
      <c r="B1128" s="54"/>
      <c r="C1128" s="55" t="s">
        <v>1949</v>
      </c>
      <c r="D1128" s="58"/>
      <c r="E1128" s="71"/>
      <c r="F1128" s="5" t="s">
        <v>2020</v>
      </c>
      <c r="G1128" s="5" t="s">
        <v>2020</v>
      </c>
      <c r="H1128" s="1"/>
      <c r="I1128" s="1"/>
      <c r="J1128" s="145" t="str">
        <f t="shared" si="75"/>
        <v/>
      </c>
    </row>
    <row r="1129" spans="1:10" ht="29.45" customHeight="1" thickBot="1" x14ac:dyDescent="0.3">
      <c r="A1129" s="53" t="str">
        <f>IF(E1129="visualizzare","X","")</f>
        <v/>
      </c>
      <c r="B1129" s="57"/>
      <c r="C1129" s="59" t="s">
        <v>1950</v>
      </c>
      <c r="D1129" s="60"/>
      <c r="E1129" s="71"/>
      <c r="F1129" s="5" t="s">
        <v>2020</v>
      </c>
      <c r="G1129" s="5" t="s">
        <v>2020</v>
      </c>
      <c r="H1129" s="1"/>
      <c r="I1129" s="1"/>
      <c r="J1129" s="145" t="str">
        <f t="shared" si="75"/>
        <v/>
      </c>
    </row>
    <row r="1130" spans="1:10" ht="15.75" thickBot="1" x14ac:dyDescent="0.3">
      <c r="A1130" s="27" t="str">
        <f>IF(OR(A1131="X",J1130="non applic."),"X","")</f>
        <v/>
      </c>
      <c r="B1130" s="39">
        <v>7400</v>
      </c>
      <c r="C1130" s="18" t="s">
        <v>1951</v>
      </c>
      <c r="D1130" s="22"/>
      <c r="E1130" s="41"/>
      <c r="F1130" s="5" t="s">
        <v>2020</v>
      </c>
      <c r="G1130" s="5" t="s">
        <v>2020</v>
      </c>
      <c r="H1130" s="1"/>
      <c r="I1130" s="1"/>
      <c r="J1130" s="145" t="str">
        <f>IF(OR($E$1025="non applic.",$E$1130="non applic.")=TRUE,"entfällt","")</f>
        <v/>
      </c>
    </row>
    <row r="1131" spans="1:10" ht="15.75" thickBot="1" x14ac:dyDescent="0.3">
      <c r="A1131" s="14" t="str">
        <f>IF(OR(COUNTIF(A1132:A1143,"X")&gt;0,J1131="non applic."),"X","")</f>
        <v/>
      </c>
      <c r="B1131" s="40">
        <v>7401</v>
      </c>
      <c r="C1131" s="19" t="s">
        <v>1952</v>
      </c>
      <c r="D1131" s="20"/>
      <c r="E1131" s="42"/>
      <c r="F1131" s="5" t="s">
        <v>2020</v>
      </c>
      <c r="G1131" s="5" t="s">
        <v>2020</v>
      </c>
      <c r="H1131" s="1"/>
      <c r="I1131" s="1"/>
      <c r="J1131" s="145" t="str">
        <f t="shared" ref="J1131:J1143" si="76">IF(OR($E$1025="non applic.",$E$1130="non applic.",$E$1131="non applic.")=TRUE,"entfällt","")</f>
        <v/>
      </c>
    </row>
    <row r="1132" spans="1:10" ht="44.45" customHeight="1" x14ac:dyDescent="0.25">
      <c r="A1132" s="157" t="str">
        <f>IF(E1132="con difetti","X",
IF(E1132="non applic.","na",
IF(E1132="prog. ITR","I",
IF(E1132="nota","no",
IF(OR(E1132="senza difetti",E1132="verificare"),"","")))))</f>
        <v/>
      </c>
      <c r="B1132" s="158">
        <v>7401.01</v>
      </c>
      <c r="C1132" s="159" t="s">
        <v>1953</v>
      </c>
      <c r="D1132" s="160" t="s">
        <v>2022</v>
      </c>
      <c r="E1132" s="161"/>
      <c r="F1132" s="5" t="s">
        <v>2020</v>
      </c>
      <c r="G1132" s="5" t="s">
        <v>2020</v>
      </c>
      <c r="H1132" s="1"/>
      <c r="I1132" s="1"/>
      <c r="J1132" s="145" t="str">
        <f t="shared" si="76"/>
        <v/>
      </c>
    </row>
    <row r="1133" spans="1:10" ht="29.45" customHeight="1" x14ac:dyDescent="0.25">
      <c r="A1133" s="53" t="str">
        <f>IF(E1133="visualizzare","X","")</f>
        <v/>
      </c>
      <c r="B1133" s="54"/>
      <c r="C1133" s="55" t="s">
        <v>1954</v>
      </c>
      <c r="D1133" s="58"/>
      <c r="E1133" s="71"/>
      <c r="F1133" s="5" t="s">
        <v>2020</v>
      </c>
      <c r="G1133" s="5" t="s">
        <v>2020</v>
      </c>
      <c r="H1133" s="1"/>
      <c r="I1133" s="1"/>
      <c r="J1133" s="145" t="str">
        <f t="shared" si="76"/>
        <v/>
      </c>
    </row>
    <row r="1134" spans="1:10" ht="43.7" customHeight="1" x14ac:dyDescent="0.25">
      <c r="A1134" s="53" t="str">
        <f>IF(E1134="visualizzare","X","")</f>
        <v/>
      </c>
      <c r="B1134" s="54"/>
      <c r="C1134" s="55" t="s">
        <v>1955</v>
      </c>
      <c r="D1134" s="58"/>
      <c r="E1134" s="71"/>
      <c r="F1134" s="5" t="s">
        <v>2020</v>
      </c>
      <c r="G1134" s="5" t="s">
        <v>2020</v>
      </c>
      <c r="H1134" s="1"/>
      <c r="I1134" s="1"/>
      <c r="J1134" s="145" t="str">
        <f t="shared" si="76"/>
        <v/>
      </c>
    </row>
    <row r="1135" spans="1:10" ht="51.95" customHeight="1" x14ac:dyDescent="0.25">
      <c r="A1135" s="157" t="str">
        <f>IF(E1135="con difetti","X",
IF(E1135="non applic.","na",
IF(E1135="prog. ITR","I",
IF(E1135="nota","no",
IF(OR(E1135="senza difetti",E1135="verificare"),"","")))))</f>
        <v/>
      </c>
      <c r="B1135" s="162">
        <v>7401.02</v>
      </c>
      <c r="C1135" s="163" t="s">
        <v>1956</v>
      </c>
      <c r="D1135" s="164" t="s">
        <v>1</v>
      </c>
      <c r="E1135" s="161"/>
      <c r="F1135" s="5" t="s">
        <v>2020</v>
      </c>
      <c r="G1135" s="5" t="s">
        <v>2020</v>
      </c>
      <c r="H1135" s="1"/>
      <c r="I1135" s="1"/>
      <c r="J1135" s="145" t="str">
        <f t="shared" si="76"/>
        <v/>
      </c>
    </row>
    <row r="1136" spans="1:10" ht="57" customHeight="1" x14ac:dyDescent="0.25">
      <c r="A1136" s="53" t="str">
        <f>IF(E1136="visualizzare","X","")</f>
        <v/>
      </c>
      <c r="B1136" s="54"/>
      <c r="C1136" s="55" t="s">
        <v>1957</v>
      </c>
      <c r="D1136" s="58"/>
      <c r="E1136" s="71"/>
      <c r="F1136" s="5" t="s">
        <v>2020</v>
      </c>
      <c r="G1136" s="5" t="s">
        <v>2020</v>
      </c>
      <c r="H1136" s="1"/>
      <c r="I1136" s="1"/>
      <c r="J1136" s="145" t="str">
        <f t="shared" si="76"/>
        <v/>
      </c>
    </row>
    <row r="1137" spans="1:10" ht="29.45" customHeight="1" x14ac:dyDescent="0.25">
      <c r="A1137" s="53" t="str">
        <f>IF(E1137="visualizzare","X","")</f>
        <v/>
      </c>
      <c r="B1137" s="54"/>
      <c r="C1137" s="55" t="s">
        <v>1756</v>
      </c>
      <c r="D1137" s="58"/>
      <c r="E1137" s="71"/>
      <c r="F1137" s="5" t="s">
        <v>2020</v>
      </c>
      <c r="G1137" s="5" t="s">
        <v>2020</v>
      </c>
      <c r="H1137" s="1"/>
      <c r="I1137" s="1"/>
      <c r="J1137" s="145" t="str">
        <f t="shared" si="76"/>
        <v/>
      </c>
    </row>
    <row r="1138" spans="1:10" ht="57" customHeight="1" x14ac:dyDescent="0.25">
      <c r="A1138" s="157" t="str">
        <f>IF(E1138="con difetti","X",
IF(E1138="non applic.","na",
IF(E1138="prog. ITR","I",
IF(E1138="nota","no",
IF(OR(E1138="senza difetti",E1138="verificare"),"","")))))</f>
        <v/>
      </c>
      <c r="B1138" s="162">
        <v>7401.03</v>
      </c>
      <c r="C1138" s="163" t="s">
        <v>1958</v>
      </c>
      <c r="D1138" s="164" t="s">
        <v>2021</v>
      </c>
      <c r="E1138" s="161"/>
      <c r="F1138" s="5" t="s">
        <v>2020</v>
      </c>
      <c r="G1138" s="5" t="s">
        <v>2020</v>
      </c>
      <c r="H1138" s="1"/>
      <c r="I1138" s="1"/>
      <c r="J1138" s="145" t="str">
        <f t="shared" si="76"/>
        <v/>
      </c>
    </row>
    <row r="1139" spans="1:10" ht="15" customHeight="1" x14ac:dyDescent="0.25">
      <c r="A1139" s="53" t="str">
        <f>IF(E1139="visualizzare","X","")</f>
        <v/>
      </c>
      <c r="B1139" s="54"/>
      <c r="C1139" s="55" t="s">
        <v>1959</v>
      </c>
      <c r="D1139" s="58"/>
      <c r="E1139" s="71"/>
      <c r="F1139" s="5" t="s">
        <v>2020</v>
      </c>
      <c r="G1139" s="5" t="s">
        <v>2020</v>
      </c>
      <c r="H1139" s="1"/>
      <c r="I1139" s="1"/>
      <c r="J1139" s="145" t="str">
        <f t="shared" si="76"/>
        <v/>
      </c>
    </row>
    <row r="1140" spans="1:10" ht="52.5" customHeight="1" x14ac:dyDescent="0.25">
      <c r="A1140" s="157" t="str">
        <f>IF(E1140="con difetti","X",
IF(E1140="non applic.","na",
IF(E1140="prog. ITR","I",
IF(E1140="nota","no",
IF(OR(E1140="senza difetti",E1140="verificare"),"","")))))</f>
        <v/>
      </c>
      <c r="B1140" s="162">
        <v>7401.04</v>
      </c>
      <c r="C1140" s="163" t="s">
        <v>1960</v>
      </c>
      <c r="D1140" s="164" t="s">
        <v>0</v>
      </c>
      <c r="E1140" s="161"/>
      <c r="F1140" s="5" t="s">
        <v>2020</v>
      </c>
      <c r="G1140" s="5" t="s">
        <v>2020</v>
      </c>
      <c r="H1140" s="1"/>
      <c r="I1140" s="1"/>
      <c r="J1140" s="145" t="str">
        <f t="shared" si="76"/>
        <v/>
      </c>
    </row>
    <row r="1141" spans="1:10" ht="15" customHeight="1" x14ac:dyDescent="0.25">
      <c r="A1141" s="53" t="str">
        <f>IF(E1141="visualizzare","X","")</f>
        <v/>
      </c>
      <c r="B1141" s="54"/>
      <c r="C1141" s="55" t="s">
        <v>1961</v>
      </c>
      <c r="D1141" s="58"/>
      <c r="E1141" s="71"/>
      <c r="F1141" s="5" t="s">
        <v>2020</v>
      </c>
      <c r="G1141" s="5" t="s">
        <v>2020</v>
      </c>
      <c r="H1141" s="1"/>
      <c r="I1141" s="1"/>
      <c r="J1141" s="145" t="str">
        <f t="shared" si="76"/>
        <v/>
      </c>
    </row>
    <row r="1142" spans="1:10" ht="52.5" customHeight="1" x14ac:dyDescent="0.25">
      <c r="A1142" s="157" t="str">
        <f>IF(E1142="con difetti","X",
IF(E1142="non applic.","na",
IF(E1142="prog. ITR","I",
IF(E1142="nota","no",
IF(OR(E1142="senza difetti",E1142="verificare"),"","")))))</f>
        <v/>
      </c>
      <c r="B1142" s="162">
        <v>7401.05</v>
      </c>
      <c r="C1142" s="163" t="s">
        <v>1962</v>
      </c>
      <c r="D1142" s="164" t="s">
        <v>0</v>
      </c>
      <c r="E1142" s="161"/>
      <c r="F1142" s="5" t="s">
        <v>2020</v>
      </c>
      <c r="G1142" s="5" t="s">
        <v>2020</v>
      </c>
      <c r="H1142" s="1"/>
      <c r="I1142" s="1"/>
      <c r="J1142" s="145" t="str">
        <f t="shared" si="76"/>
        <v/>
      </c>
    </row>
    <row r="1143" spans="1:10" ht="15" customHeight="1" thickBot="1" x14ac:dyDescent="0.3">
      <c r="A1143" s="53" t="str">
        <f>IF(E1143="visualizzare","X","")</f>
        <v/>
      </c>
      <c r="B1143" s="57"/>
      <c r="C1143" s="59" t="s">
        <v>1963</v>
      </c>
      <c r="D1143" s="60"/>
      <c r="E1143" s="71"/>
      <c r="F1143" s="5" t="s">
        <v>2020</v>
      </c>
      <c r="G1143" s="5" t="s">
        <v>2020</v>
      </c>
      <c r="H1143" s="1"/>
      <c r="I1143" s="1"/>
      <c r="J1143" s="145" t="str">
        <f t="shared" si="76"/>
        <v/>
      </c>
    </row>
    <row r="1144" spans="1:10" ht="15" customHeight="1" thickBot="1" x14ac:dyDescent="0.3">
      <c r="A1144" s="28" t="str">
        <f>IF(OR(A1145="X",A1146="X",A1147="X",J1144="non applic."),"X","")</f>
        <v/>
      </c>
      <c r="B1144" s="37">
        <v>7500</v>
      </c>
      <c r="C1144" s="29" t="s">
        <v>2178</v>
      </c>
      <c r="D1144" s="30"/>
      <c r="E1144" s="47"/>
      <c r="F1144" s="5" t="s">
        <v>2020</v>
      </c>
      <c r="G1144" s="5" t="s">
        <v>2020</v>
      </c>
      <c r="H1144" s="1"/>
      <c r="I1144" s="1"/>
      <c r="J1144" s="145" t="str">
        <f>IF(OR($E$1025="non applic.",$E$1144="non applic.")=TRUE,"entfällt","")</f>
        <v/>
      </c>
    </row>
    <row r="1145" spans="1:10" ht="36.950000000000003" customHeight="1" x14ac:dyDescent="0.25">
      <c r="A1145" s="157" t="str">
        <f>IF(E1145="con difetti","X",
IF(E1145="non applic.","na",
IF(E1145="prog. ITR","I",
IF(E1145="nota","no",
IF(OR(E1145="senza difetti",E1145="verificare"),"","")))))</f>
        <v/>
      </c>
      <c r="B1145" s="158">
        <v>7501</v>
      </c>
      <c r="C1145" s="169" t="s">
        <v>2018</v>
      </c>
      <c r="D1145" s="160"/>
      <c r="E1145" s="161"/>
      <c r="F1145" s="5" t="s">
        <v>2020</v>
      </c>
      <c r="G1145" s="5" t="s">
        <v>2020</v>
      </c>
      <c r="H1145" s="1"/>
      <c r="I1145" s="1"/>
      <c r="J1145" s="145" t="str">
        <f>IF(OR($E$1025="non applic.",$E$1144="non applic.",$E$1145="non applic.")=TRUE,"entfällt","")</f>
        <v/>
      </c>
    </row>
    <row r="1146" spans="1:10" ht="36.950000000000003" customHeight="1" x14ac:dyDescent="0.25">
      <c r="A1146" s="157" t="str">
        <f>IF(E1146="con difetti","X",
IF(E1146="non applic.","na",
IF(E1146="prog. ITR","I",
IF(E1146="nota","no",
IF(OR(E1146="senza difetti",E1146="verificare"),"","")))))</f>
        <v/>
      </c>
      <c r="B1146" s="162">
        <v>7502</v>
      </c>
      <c r="C1146" s="170" t="s">
        <v>2018</v>
      </c>
      <c r="D1146" s="164"/>
      <c r="E1146" s="161"/>
      <c r="F1146" s="5" t="s">
        <v>2020</v>
      </c>
      <c r="G1146" s="5" t="s">
        <v>2020</v>
      </c>
      <c r="H1146" s="1"/>
      <c r="I1146" s="1"/>
      <c r="J1146" s="145" t="str">
        <f>IF(OR($E$1025="non applic.",$E$1144="non applic.",$E$1146="non applic.")=TRUE,"entfällt","")</f>
        <v/>
      </c>
    </row>
    <row r="1147" spans="1:10" ht="36.950000000000003" customHeight="1" thickBot="1" x14ac:dyDescent="0.3">
      <c r="A1147" s="157" t="str">
        <f>IF(E1147="con difetti","X",
IF(E1147="non applic.","na",
IF(E1147="prog. ITR","I",
IF(E1147="nota","no",
IF(OR(E1147="senza difetti",E1147="verificare"),"","")))))</f>
        <v/>
      </c>
      <c r="B1147" s="171">
        <v>7503</v>
      </c>
      <c r="C1147" s="172" t="s">
        <v>2018</v>
      </c>
      <c r="D1147" s="173"/>
      <c r="E1147" s="174"/>
      <c r="F1147" s="5" t="s">
        <v>2020</v>
      </c>
      <c r="G1147" s="5" t="s">
        <v>2020</v>
      </c>
      <c r="H1147" s="1"/>
      <c r="I1147" s="1"/>
      <c r="J1147" s="145" t="str">
        <f>IF(OR($E$1025="non applic.",$E$1144="non applic.",$E$1147="non applic.")=TRUE,"entfällt","")</f>
        <v/>
      </c>
    </row>
    <row r="1148" spans="1:10" ht="19.5" thickBot="1" x14ac:dyDescent="0.3">
      <c r="A1148" s="48" t="str">
        <f>IF(OR(A1149="X",A1172="X",A1199="X",E1148="entfällt"),"X","")</f>
        <v/>
      </c>
      <c r="B1148" s="49">
        <v>8000</v>
      </c>
      <c r="C1148" s="152" t="s">
        <v>1964</v>
      </c>
      <c r="D1148" s="153"/>
      <c r="E1148" s="154"/>
      <c r="F1148" s="5" t="s">
        <v>2020</v>
      </c>
      <c r="G1148" s="5" t="s">
        <v>2020</v>
      </c>
      <c r="H1148" s="1"/>
      <c r="I1148" s="1"/>
      <c r="J1148" s="145" t="str">
        <f>IF(OR($E$1148="non applic.")=TRUE,"entfällt","")</f>
        <v/>
      </c>
    </row>
    <row r="1149" spans="1:10" ht="15.75" thickBot="1" x14ac:dyDescent="0.3">
      <c r="A1149" s="27" t="str">
        <f>IF(OR(A1150="X",A1153="X",A1158="X",J1149="non applic."),"X","")</f>
        <v/>
      </c>
      <c r="B1149" s="39">
        <v>8100</v>
      </c>
      <c r="C1149" s="18" t="s">
        <v>1965</v>
      </c>
      <c r="D1149" s="22"/>
      <c r="E1149" s="45"/>
      <c r="F1149" s="5" t="s">
        <v>2020</v>
      </c>
      <c r="G1149" s="5" t="s">
        <v>2020</v>
      </c>
      <c r="H1149" s="1"/>
      <c r="I1149" s="1"/>
      <c r="J1149" s="145" t="str">
        <f>IF(OR($E$1148="non applic.",$E$1149="non applic.")=TRUE,"entfällt","")</f>
        <v/>
      </c>
    </row>
    <row r="1150" spans="1:10" ht="15.75" thickBot="1" x14ac:dyDescent="0.3">
      <c r="A1150" s="14" t="str">
        <f>IF(OR(COUNTIF(A1151:A1152,"X")&gt;0,J1150="non applic."),"X","")</f>
        <v/>
      </c>
      <c r="B1150" s="40">
        <v>8101</v>
      </c>
      <c r="C1150" s="19" t="s">
        <v>1966</v>
      </c>
      <c r="D1150" s="20"/>
      <c r="E1150" s="42"/>
      <c r="F1150" s="5" t="s">
        <v>2020</v>
      </c>
      <c r="G1150" s="5" t="s">
        <v>2020</v>
      </c>
      <c r="H1150" s="1"/>
      <c r="I1150" s="1"/>
      <c r="J1150" s="145" t="str">
        <f>IF(OR($E$1148="non applic.",$E$1149="non applic.",$E$1150="non applic.")=TRUE,"entfällt","")</f>
        <v/>
      </c>
    </row>
    <row r="1151" spans="1:10" ht="57" customHeight="1" x14ac:dyDescent="0.25">
      <c r="A1151" s="157" t="str">
        <f>IF(E1151="con difetti","X",
IF(E1151="non applic.","na",
IF(E1151="prog. ITR","I",
IF(E1151="nota","no",
IF(OR(E1151="senza difetti",E1151="verificare"),"","")))))</f>
        <v/>
      </c>
      <c r="B1151" s="158">
        <v>8101.01</v>
      </c>
      <c r="C1151" s="159" t="s">
        <v>1967</v>
      </c>
      <c r="D1151" s="160" t="s">
        <v>2021</v>
      </c>
      <c r="E1151" s="161"/>
      <c r="F1151" s="5" t="s">
        <v>2020</v>
      </c>
      <c r="G1151" s="5" t="s">
        <v>2020</v>
      </c>
      <c r="H1151" s="1"/>
      <c r="I1151" s="1"/>
      <c r="J1151" s="145" t="str">
        <f>IF(OR($E$1148="non applic.",$E$1149="non applic.",$E$1150="non applic.")=TRUE,"entfällt","")</f>
        <v/>
      </c>
    </row>
    <row r="1152" spans="1:10" ht="44.1" customHeight="1" thickBot="1" x14ac:dyDescent="0.3">
      <c r="A1152" s="53" t="str">
        <f>IF(E1152="visualizzare","X","")</f>
        <v/>
      </c>
      <c r="B1152" s="57"/>
      <c r="C1152" s="59" t="s">
        <v>1968</v>
      </c>
      <c r="D1152" s="60"/>
      <c r="E1152" s="71"/>
      <c r="F1152" s="5" t="s">
        <v>2020</v>
      </c>
      <c r="G1152" s="5" t="s">
        <v>2020</v>
      </c>
      <c r="H1152" s="1"/>
      <c r="I1152" s="1"/>
      <c r="J1152" s="145" t="str">
        <f>IF(OR($E$1148="non applic.",$E$1149="non applic.",$E$1150="non applic.")=TRUE,"entfällt","")</f>
        <v/>
      </c>
    </row>
    <row r="1153" spans="1:10" ht="15.75" thickBot="1" x14ac:dyDescent="0.3">
      <c r="A1153" s="14" t="str">
        <f>IF(OR(COUNTIF(A1154:A1157,"X")&gt;0,J1153="non applic."),"X","")</f>
        <v/>
      </c>
      <c r="B1153" s="40">
        <v>8102</v>
      </c>
      <c r="C1153" s="19" t="s">
        <v>1969</v>
      </c>
      <c r="D1153" s="20"/>
      <c r="E1153" s="42"/>
      <c r="F1153" s="5" t="s">
        <v>2020</v>
      </c>
      <c r="G1153" s="5" t="s">
        <v>2020</v>
      </c>
      <c r="H1153" s="1"/>
      <c r="I1153" s="1"/>
      <c r="J1153" s="145" t="str">
        <f>IF(OR($E$1148="non applic.",$E$1149="non applic.",$E$1153="non applic.")=TRUE,"entfällt","")</f>
        <v/>
      </c>
    </row>
    <row r="1154" spans="1:10" ht="57" customHeight="1" x14ac:dyDescent="0.25">
      <c r="A1154" s="157" t="str">
        <f>IF(E1154="con difetti","X",
IF(E1154="non applic.","na",
IF(E1154="prog. ITR","I",
IF(E1154="nota","no",
IF(OR(E1154="senza difetti",E1154="verificare"),"","")))))</f>
        <v/>
      </c>
      <c r="B1154" s="158">
        <v>8102.01</v>
      </c>
      <c r="C1154" s="159" t="s">
        <v>1970</v>
      </c>
      <c r="D1154" s="160" t="s">
        <v>2021</v>
      </c>
      <c r="E1154" s="161"/>
      <c r="F1154" s="5" t="s">
        <v>2020</v>
      </c>
      <c r="G1154" s="5" t="s">
        <v>2020</v>
      </c>
      <c r="H1154" s="1"/>
      <c r="I1154" s="1"/>
      <c r="J1154" s="145" t="str">
        <f>IF(OR($E$1148="non applic.",$E$1149="non applic.",$E$1153="non applic.")=TRUE,"entfällt","")</f>
        <v/>
      </c>
    </row>
    <row r="1155" spans="1:10" ht="15" customHeight="1" x14ac:dyDescent="0.25">
      <c r="A1155" s="53" t="str">
        <f>IF(E1155="visualizzare","X","")</f>
        <v/>
      </c>
      <c r="B1155" s="54"/>
      <c r="C1155" s="55"/>
      <c r="D1155" s="58"/>
      <c r="E1155" s="71"/>
      <c r="F1155" s="5" t="s">
        <v>2020</v>
      </c>
      <c r="G1155" s="5" t="s">
        <v>2020</v>
      </c>
      <c r="H1155" s="1"/>
      <c r="I1155" s="1"/>
      <c r="J1155" s="145" t="str">
        <f>IF(OR($E$1148="non applic.",$E$1149="non applic.",$E$1153="non applic.")=TRUE,"entfällt","")</f>
        <v/>
      </c>
    </row>
    <row r="1156" spans="1:10" ht="29.45" customHeight="1" x14ac:dyDescent="0.25">
      <c r="A1156" s="53" t="str">
        <f>IF(E1156="visualizzare","X","")</f>
        <v/>
      </c>
      <c r="B1156" s="54"/>
      <c r="C1156" s="55" t="s">
        <v>1971</v>
      </c>
      <c r="D1156" s="58"/>
      <c r="E1156" s="71"/>
      <c r="F1156" s="5" t="s">
        <v>2020</v>
      </c>
      <c r="G1156" s="5" t="s">
        <v>2020</v>
      </c>
      <c r="H1156" s="1"/>
      <c r="I1156" s="1"/>
      <c r="J1156" s="145" t="str">
        <f>IF(OR($E$1148="non applic.",$E$1149="non applic.",$E$1153="non applic.")=TRUE,"entfällt","")</f>
        <v/>
      </c>
    </row>
    <row r="1157" spans="1:10" ht="15.75" thickBot="1" x14ac:dyDescent="0.3">
      <c r="A1157" s="53" t="str">
        <f>IF(E1157="visualizzare","X","")</f>
        <v/>
      </c>
      <c r="B1157" s="57"/>
      <c r="C1157" s="59" t="s">
        <v>1972</v>
      </c>
      <c r="D1157" s="60"/>
      <c r="E1157" s="71"/>
      <c r="F1157" s="5" t="s">
        <v>2020</v>
      </c>
      <c r="G1157" s="5" t="s">
        <v>2020</v>
      </c>
      <c r="H1157" s="1"/>
      <c r="I1157" s="1"/>
      <c r="J1157" s="145" t="str">
        <f>IF(OR($E$1148="non applic.",$E$1149="non applic.",$E$1153="non applic.")=TRUE,"entfällt","")</f>
        <v/>
      </c>
    </row>
    <row r="1158" spans="1:10" ht="15.75" thickBot="1" x14ac:dyDescent="0.3">
      <c r="A1158" s="14" t="str">
        <f>IF(OR(COUNTIF(A1159:A1171,"X")&gt;0,J1158="non applic."),"X","")</f>
        <v/>
      </c>
      <c r="B1158" s="40">
        <v>8103</v>
      </c>
      <c r="C1158" s="19" t="s">
        <v>1973</v>
      </c>
      <c r="D1158" s="20"/>
      <c r="E1158" s="42"/>
      <c r="F1158" s="5" t="s">
        <v>2020</v>
      </c>
      <c r="G1158" s="5" t="s">
        <v>2020</v>
      </c>
      <c r="H1158" s="1"/>
      <c r="I1158" s="1"/>
      <c r="J1158" s="145" t="str">
        <f t="shared" ref="J1158:J1171" si="77">IF(OR($E$1148="non applic.",$E$1149="non applic.",$E$1158="non applic.")=TRUE,"entfällt","")</f>
        <v/>
      </c>
    </row>
    <row r="1159" spans="1:10" ht="52.5" customHeight="1" x14ac:dyDescent="0.25">
      <c r="A1159" s="157" t="str">
        <f>IF(E1159="con difetti","X",
IF(E1159="non applic.","na",
IF(E1159="prog. ITR","I",
IF(E1159="nota","no",
IF(OR(E1159="senza difetti",E1159="verificare"),"","")))))</f>
        <v/>
      </c>
      <c r="B1159" s="158">
        <v>8103.01</v>
      </c>
      <c r="C1159" s="159" t="s">
        <v>1974</v>
      </c>
      <c r="D1159" s="160" t="s">
        <v>0</v>
      </c>
      <c r="E1159" s="161"/>
      <c r="F1159" s="5" t="s">
        <v>2020</v>
      </c>
      <c r="G1159" s="5" t="s">
        <v>2020</v>
      </c>
      <c r="H1159" s="1"/>
      <c r="I1159" s="1"/>
      <c r="J1159" s="145" t="str">
        <f t="shared" si="77"/>
        <v/>
      </c>
    </row>
    <row r="1160" spans="1:10" ht="15" customHeight="1" x14ac:dyDescent="0.25">
      <c r="A1160" s="53" t="str">
        <f t="shared" ref="A1160:A1169" si="78">IF(E1160="visualizzare","X","")</f>
        <v/>
      </c>
      <c r="B1160" s="54"/>
      <c r="C1160" s="66" t="s">
        <v>1975</v>
      </c>
      <c r="D1160" s="58"/>
      <c r="E1160" s="71"/>
      <c r="F1160" s="5" t="s">
        <v>2020</v>
      </c>
      <c r="G1160" s="5" t="s">
        <v>2020</v>
      </c>
      <c r="H1160" s="1"/>
      <c r="I1160" s="1"/>
      <c r="J1160" s="145" t="str">
        <f t="shared" si="77"/>
        <v/>
      </c>
    </row>
    <row r="1161" spans="1:10" ht="15" customHeight="1" x14ac:dyDescent="0.25">
      <c r="A1161" s="53" t="str">
        <f t="shared" si="78"/>
        <v/>
      </c>
      <c r="B1161" s="54"/>
      <c r="C1161" s="81" t="s">
        <v>1976</v>
      </c>
      <c r="D1161" s="58"/>
      <c r="E1161" s="71"/>
      <c r="F1161" s="5" t="s">
        <v>2020</v>
      </c>
      <c r="G1161" s="5" t="s">
        <v>2020</v>
      </c>
      <c r="H1161" s="1"/>
      <c r="I1161" s="1"/>
      <c r="J1161" s="145" t="str">
        <f t="shared" si="77"/>
        <v/>
      </c>
    </row>
    <row r="1162" spans="1:10" ht="15" customHeight="1" x14ac:dyDescent="0.25">
      <c r="A1162" s="53" t="str">
        <f t="shared" si="78"/>
        <v/>
      </c>
      <c r="B1162" s="54"/>
      <c r="C1162" s="81" t="s">
        <v>1977</v>
      </c>
      <c r="D1162" s="58"/>
      <c r="E1162" s="71"/>
      <c r="F1162" s="5" t="s">
        <v>2020</v>
      </c>
      <c r="G1162" s="5" t="s">
        <v>2020</v>
      </c>
      <c r="H1162" s="1"/>
      <c r="I1162" s="1"/>
      <c r="J1162" s="145" t="str">
        <f t="shared" si="77"/>
        <v/>
      </c>
    </row>
    <row r="1163" spans="1:10" ht="15" customHeight="1" x14ac:dyDescent="0.25">
      <c r="A1163" s="53" t="str">
        <f t="shared" si="78"/>
        <v/>
      </c>
      <c r="B1163" s="54"/>
      <c r="C1163" s="81" t="s">
        <v>1978</v>
      </c>
      <c r="D1163" s="58"/>
      <c r="E1163" s="71"/>
      <c r="F1163" s="5" t="s">
        <v>2020</v>
      </c>
      <c r="G1163" s="5" t="s">
        <v>2020</v>
      </c>
      <c r="H1163" s="1"/>
      <c r="I1163" s="1"/>
      <c r="J1163" s="145" t="str">
        <f t="shared" si="77"/>
        <v/>
      </c>
    </row>
    <row r="1164" spans="1:10" ht="15" customHeight="1" x14ac:dyDescent="0.25">
      <c r="A1164" s="53" t="str">
        <f t="shared" si="78"/>
        <v/>
      </c>
      <c r="B1164" s="54"/>
      <c r="C1164" s="81" t="s">
        <v>1979</v>
      </c>
      <c r="D1164" s="58"/>
      <c r="E1164" s="71"/>
      <c r="F1164" s="5" t="s">
        <v>2020</v>
      </c>
      <c r="G1164" s="5" t="s">
        <v>2020</v>
      </c>
      <c r="H1164" s="1"/>
      <c r="I1164" s="1"/>
      <c r="J1164" s="145" t="str">
        <f t="shared" si="77"/>
        <v/>
      </c>
    </row>
    <row r="1165" spans="1:10" ht="15" customHeight="1" x14ac:dyDescent="0.25">
      <c r="A1165" s="53" t="str">
        <f t="shared" si="78"/>
        <v/>
      </c>
      <c r="B1165" s="54"/>
      <c r="C1165" s="81" t="s">
        <v>1980</v>
      </c>
      <c r="D1165" s="58"/>
      <c r="E1165" s="71"/>
      <c r="F1165" s="5" t="s">
        <v>2020</v>
      </c>
      <c r="G1165" s="5" t="s">
        <v>2020</v>
      </c>
      <c r="H1165" s="1"/>
      <c r="I1165" s="1"/>
      <c r="J1165" s="145" t="str">
        <f t="shared" si="77"/>
        <v/>
      </c>
    </row>
    <row r="1166" spans="1:10" ht="15" customHeight="1" x14ac:dyDescent="0.25">
      <c r="A1166" s="53" t="str">
        <f t="shared" si="78"/>
        <v/>
      </c>
      <c r="B1166" s="54"/>
      <c r="C1166" s="81" t="s">
        <v>1981</v>
      </c>
      <c r="D1166" s="58"/>
      <c r="E1166" s="71"/>
      <c r="F1166" s="5" t="s">
        <v>2020</v>
      </c>
      <c r="G1166" s="5" t="s">
        <v>2020</v>
      </c>
      <c r="H1166" s="1"/>
      <c r="I1166" s="1"/>
      <c r="J1166" s="145" t="str">
        <f t="shared" si="77"/>
        <v/>
      </c>
    </row>
    <row r="1167" spans="1:10" ht="15" customHeight="1" x14ac:dyDescent="0.25">
      <c r="A1167" s="53" t="str">
        <f t="shared" si="78"/>
        <v/>
      </c>
      <c r="B1167" s="54"/>
      <c r="C1167" s="81" t="s">
        <v>1982</v>
      </c>
      <c r="D1167" s="58"/>
      <c r="E1167" s="71"/>
      <c r="F1167" s="5" t="s">
        <v>2020</v>
      </c>
      <c r="G1167" s="5" t="s">
        <v>2020</v>
      </c>
      <c r="H1167" s="1"/>
      <c r="I1167" s="1"/>
      <c r="J1167" s="145" t="str">
        <f t="shared" si="77"/>
        <v/>
      </c>
    </row>
    <row r="1168" spans="1:10" ht="15" customHeight="1" x14ac:dyDescent="0.25">
      <c r="A1168" s="53" t="str">
        <f t="shared" si="78"/>
        <v/>
      </c>
      <c r="B1168" s="54"/>
      <c r="C1168" s="81" t="s">
        <v>1983</v>
      </c>
      <c r="D1168" s="58"/>
      <c r="E1168" s="71"/>
      <c r="F1168" s="5" t="s">
        <v>2020</v>
      </c>
      <c r="G1168" s="5" t="s">
        <v>2020</v>
      </c>
      <c r="H1168" s="1"/>
      <c r="I1168" s="1"/>
      <c r="J1168" s="145" t="str">
        <f t="shared" si="77"/>
        <v/>
      </c>
    </row>
    <row r="1169" spans="1:10" ht="44.1" customHeight="1" x14ac:dyDescent="0.25">
      <c r="A1169" s="53" t="str">
        <f t="shared" si="78"/>
        <v/>
      </c>
      <c r="B1169" s="54"/>
      <c r="C1169" s="66" t="s">
        <v>1984</v>
      </c>
      <c r="D1169" s="58"/>
      <c r="E1169" s="71"/>
      <c r="F1169" s="5" t="s">
        <v>2020</v>
      </c>
      <c r="G1169" s="5" t="s">
        <v>2020</v>
      </c>
      <c r="H1169" s="1"/>
      <c r="I1169" s="1"/>
      <c r="J1169" s="145" t="str">
        <f t="shared" si="77"/>
        <v/>
      </c>
    </row>
    <row r="1170" spans="1:10" ht="52.5" customHeight="1" x14ac:dyDescent="0.25">
      <c r="A1170" s="157" t="str">
        <f>IF(E1170="con difetti","X",
IF(E1170="non applic.","na",
IF(E1170="prog. ITR","I",
IF(E1170="nota","no",
IF(OR(E1170="senza difetti",E1170="verificare"),"","")))))</f>
        <v/>
      </c>
      <c r="B1170" s="162">
        <v>8103.02</v>
      </c>
      <c r="C1170" s="163" t="s">
        <v>1985</v>
      </c>
      <c r="D1170" s="164" t="s">
        <v>0</v>
      </c>
      <c r="E1170" s="161"/>
      <c r="F1170" s="5" t="s">
        <v>2020</v>
      </c>
      <c r="G1170" s="5" t="s">
        <v>2020</v>
      </c>
      <c r="H1170" s="1"/>
      <c r="I1170" s="1"/>
      <c r="J1170" s="145" t="str">
        <f t="shared" si="77"/>
        <v/>
      </c>
    </row>
    <row r="1171" spans="1:10" ht="29.45" customHeight="1" thickBot="1" x14ac:dyDescent="0.3">
      <c r="A1171" s="53" t="str">
        <f>IF(E1171="visualizzare","X","")</f>
        <v/>
      </c>
      <c r="B1171" s="57"/>
      <c r="C1171" s="59" t="s">
        <v>1986</v>
      </c>
      <c r="D1171" s="60"/>
      <c r="E1171" s="71"/>
      <c r="F1171" s="5" t="s">
        <v>2020</v>
      </c>
      <c r="G1171" s="5" t="s">
        <v>2020</v>
      </c>
      <c r="H1171" s="1"/>
      <c r="I1171" s="1"/>
      <c r="J1171" s="145" t="str">
        <f t="shared" si="77"/>
        <v/>
      </c>
    </row>
    <row r="1172" spans="1:10" ht="15.75" thickBot="1" x14ac:dyDescent="0.3">
      <c r="A1172" s="27" t="str">
        <f>IF(OR(A1173="X",A1182="X",A1189="X",J1172="non applic."),"X","")</f>
        <v/>
      </c>
      <c r="B1172" s="39">
        <v>8200</v>
      </c>
      <c r="C1172" s="18" t="s">
        <v>1987</v>
      </c>
      <c r="D1172" s="22"/>
      <c r="E1172" s="41"/>
      <c r="F1172" s="5" t="s">
        <v>2020</v>
      </c>
      <c r="G1172" s="5" t="s">
        <v>2020</v>
      </c>
      <c r="H1172" s="1"/>
      <c r="I1172" s="1"/>
      <c r="J1172" s="145" t="str">
        <f>IF(OR($E$1148="non applic.",$E$1172="non applic.")=TRUE,"entfällt","")</f>
        <v/>
      </c>
    </row>
    <row r="1173" spans="1:10" ht="15.75" thickBot="1" x14ac:dyDescent="0.3">
      <c r="A1173" s="14" t="str">
        <f>IF(OR(COUNTIF(A1174:A1181,"X")&gt;0,J1173="non applic."),"X","")</f>
        <v/>
      </c>
      <c r="B1173" s="40">
        <v>8201</v>
      </c>
      <c r="C1173" s="19" t="s">
        <v>1988</v>
      </c>
      <c r="D1173" s="20"/>
      <c r="E1173" s="42"/>
      <c r="F1173" s="5" t="s">
        <v>2020</v>
      </c>
      <c r="G1173" s="5" t="s">
        <v>2020</v>
      </c>
      <c r="H1173" s="1"/>
      <c r="I1173" s="1"/>
      <c r="J1173" s="145" t="str">
        <f t="shared" ref="J1173:J1181" si="79">IF(OR($E$1148="non applic.",$E$1172="non applic.",$E$1173="non applic.")=TRUE,"entfällt","")</f>
        <v/>
      </c>
    </row>
    <row r="1174" spans="1:10" ht="51.95" customHeight="1" x14ac:dyDescent="0.25">
      <c r="A1174" s="157" t="str">
        <f>IF(E1174="con difetti","X",
IF(E1174="non applic.","na",
IF(E1174="prog. ITR","I",
IF(E1174="nota","no",
IF(OR(E1174="senza difetti",E1174="verificare"),"","")))))</f>
        <v/>
      </c>
      <c r="B1174" s="158">
        <v>8201.01</v>
      </c>
      <c r="C1174" s="159" t="s">
        <v>1989</v>
      </c>
      <c r="D1174" s="160" t="s">
        <v>1</v>
      </c>
      <c r="E1174" s="161"/>
      <c r="F1174" s="5" t="s">
        <v>2020</v>
      </c>
      <c r="G1174" s="5" t="s">
        <v>2020</v>
      </c>
      <c r="H1174" s="1"/>
      <c r="I1174" s="1"/>
      <c r="J1174" s="145" t="str">
        <f t="shared" si="79"/>
        <v/>
      </c>
    </row>
    <row r="1175" spans="1:10" ht="75" x14ac:dyDescent="0.25">
      <c r="A1175" s="53" t="str">
        <f>IF(E1175="visualizzare","X","")</f>
        <v/>
      </c>
      <c r="B1175" s="54"/>
      <c r="C1175" s="55" t="s">
        <v>1990</v>
      </c>
      <c r="D1175" s="58"/>
      <c r="E1175" s="71"/>
      <c r="F1175" s="5" t="s">
        <v>2020</v>
      </c>
      <c r="G1175" s="5" t="s">
        <v>2020</v>
      </c>
      <c r="H1175" s="1"/>
      <c r="I1175" s="1"/>
      <c r="J1175" s="145" t="str">
        <f t="shared" si="79"/>
        <v/>
      </c>
    </row>
    <row r="1176" spans="1:10" ht="15" customHeight="1" x14ac:dyDescent="0.25">
      <c r="A1176" s="53" t="str">
        <f>IF(E1176="visualizzare","X","")</f>
        <v/>
      </c>
      <c r="B1176" s="54"/>
      <c r="C1176" s="55" t="s">
        <v>1991</v>
      </c>
      <c r="D1176" s="58"/>
      <c r="E1176" s="71"/>
      <c r="F1176" s="5" t="s">
        <v>2020</v>
      </c>
      <c r="G1176" s="5" t="s">
        <v>2020</v>
      </c>
      <c r="H1176" s="1"/>
      <c r="I1176" s="1"/>
      <c r="J1176" s="145" t="str">
        <f t="shared" si="79"/>
        <v/>
      </c>
    </row>
    <row r="1177" spans="1:10" ht="29.45" customHeight="1" x14ac:dyDescent="0.25">
      <c r="A1177" s="53" t="str">
        <f>IF(E1177="visualizzare","X","")</f>
        <v/>
      </c>
      <c r="B1177" s="54"/>
      <c r="C1177" s="55" t="s">
        <v>1992</v>
      </c>
      <c r="D1177" s="58"/>
      <c r="E1177" s="71"/>
      <c r="F1177" s="5" t="s">
        <v>2020</v>
      </c>
      <c r="G1177" s="5" t="s">
        <v>2020</v>
      </c>
      <c r="H1177" s="1"/>
      <c r="I1177" s="1"/>
      <c r="J1177" s="145" t="str">
        <f t="shared" si="79"/>
        <v/>
      </c>
    </row>
    <row r="1178" spans="1:10" ht="51.95" customHeight="1" x14ac:dyDescent="0.25">
      <c r="A1178" s="157" t="str">
        <f>IF(E1178="con difetti","X",
IF(E1178="non applic.","na",
IF(E1178="prog. ITR","I",
IF(E1178="nota","no",
IF(OR(E1178="senza difetti",E1178="verificare"),"","")))))</f>
        <v/>
      </c>
      <c r="B1178" s="162">
        <v>8201.02</v>
      </c>
      <c r="C1178" s="163" t="s">
        <v>1993</v>
      </c>
      <c r="D1178" s="164" t="s">
        <v>1</v>
      </c>
      <c r="E1178" s="161"/>
      <c r="F1178" s="5" t="s">
        <v>2020</v>
      </c>
      <c r="G1178" s="5" t="s">
        <v>2020</v>
      </c>
      <c r="H1178" s="1"/>
      <c r="I1178" s="1"/>
      <c r="J1178" s="145" t="str">
        <f t="shared" si="79"/>
        <v/>
      </c>
    </row>
    <row r="1179" spans="1:10" ht="29.45" customHeight="1" x14ac:dyDescent="0.25">
      <c r="A1179" s="53" t="str">
        <f>IF(E1179="visualizzare","X","")</f>
        <v/>
      </c>
      <c r="B1179" s="54"/>
      <c r="C1179" s="55" t="s">
        <v>1994</v>
      </c>
      <c r="D1179" s="58"/>
      <c r="E1179" s="71"/>
      <c r="F1179" s="5" t="s">
        <v>2020</v>
      </c>
      <c r="G1179" s="5" t="s">
        <v>2020</v>
      </c>
      <c r="H1179" s="1"/>
      <c r="I1179" s="1"/>
      <c r="J1179" s="145" t="str">
        <f t="shared" si="79"/>
        <v/>
      </c>
    </row>
    <row r="1180" spans="1:10" ht="29.45" customHeight="1" x14ac:dyDescent="0.25">
      <c r="A1180" s="53" t="str">
        <f>IF(E1180="visualizzare","X","")</f>
        <v/>
      </c>
      <c r="B1180" s="54"/>
      <c r="C1180" s="55" t="s">
        <v>1992</v>
      </c>
      <c r="D1180" s="58"/>
      <c r="E1180" s="71"/>
      <c r="F1180" s="5" t="s">
        <v>2020</v>
      </c>
      <c r="G1180" s="5" t="s">
        <v>2020</v>
      </c>
      <c r="H1180" s="1"/>
      <c r="I1180" s="1"/>
      <c r="J1180" s="145" t="str">
        <f t="shared" si="79"/>
        <v/>
      </c>
    </row>
    <row r="1181" spans="1:10" ht="29.45" customHeight="1" thickBot="1" x14ac:dyDescent="0.3">
      <c r="A1181" s="53" t="str">
        <f>IF(E1181="visualizzare","X","")</f>
        <v/>
      </c>
      <c r="B1181" s="57"/>
      <c r="C1181" s="59" t="s">
        <v>1150</v>
      </c>
      <c r="D1181" s="60"/>
      <c r="E1181" s="71"/>
      <c r="F1181" s="5" t="s">
        <v>2020</v>
      </c>
      <c r="G1181" s="5" t="s">
        <v>2020</v>
      </c>
      <c r="H1181" s="1"/>
      <c r="I1181" s="1"/>
      <c r="J1181" s="145" t="str">
        <f t="shared" si="79"/>
        <v/>
      </c>
    </row>
    <row r="1182" spans="1:10" ht="15.75" thickBot="1" x14ac:dyDescent="0.3">
      <c r="A1182" s="14" t="str">
        <f>IF(OR(COUNTIF(A1183:A1188,"X")&gt;0,J1182="non applic."),"X","")</f>
        <v/>
      </c>
      <c r="B1182" s="40">
        <v>8202</v>
      </c>
      <c r="C1182" s="19" t="s">
        <v>1995</v>
      </c>
      <c r="D1182" s="20"/>
      <c r="E1182" s="42"/>
      <c r="F1182" s="5" t="s">
        <v>2020</v>
      </c>
      <c r="G1182" s="5" t="s">
        <v>2020</v>
      </c>
      <c r="H1182" s="1"/>
      <c r="I1182" s="1"/>
      <c r="J1182" s="145" t="str">
        <f t="shared" ref="J1182:J1188" si="80">IF(OR($E$1148="non applic.",$E$1172="non applic.",E1182="non applic.")=TRUE,"entfällt","")</f>
        <v/>
      </c>
    </row>
    <row r="1183" spans="1:10" ht="51.95" customHeight="1" x14ac:dyDescent="0.25">
      <c r="A1183" s="157" t="str">
        <f>IF(E1183="con difetti","X",
IF(E1183="non applic.","na",
IF(E1183="prog. ITR","I",
IF(E1183="nota","no",
IF(OR(E1183="senza difetti",E1183="verificare"),"","")))))</f>
        <v/>
      </c>
      <c r="B1183" s="158">
        <v>8202.01</v>
      </c>
      <c r="C1183" s="159" t="s">
        <v>1996</v>
      </c>
      <c r="D1183" s="160" t="s">
        <v>1</v>
      </c>
      <c r="E1183" s="161"/>
      <c r="F1183" s="5" t="s">
        <v>2020</v>
      </c>
      <c r="G1183" s="5" t="s">
        <v>2020</v>
      </c>
      <c r="H1183" s="1"/>
      <c r="I1183" s="1"/>
      <c r="J1183" s="145" t="str">
        <f t="shared" si="80"/>
        <v/>
      </c>
    </row>
    <row r="1184" spans="1:10" ht="29.45" customHeight="1" x14ac:dyDescent="0.25">
      <c r="A1184" s="53" t="str">
        <f>IF(E1184="visualizzare","X","")</f>
        <v/>
      </c>
      <c r="B1184" s="54"/>
      <c r="C1184" s="55" t="s">
        <v>1997</v>
      </c>
      <c r="D1184" s="58"/>
      <c r="E1184" s="71"/>
      <c r="F1184" s="5" t="s">
        <v>2020</v>
      </c>
      <c r="G1184" s="5" t="s">
        <v>2020</v>
      </c>
      <c r="H1184" s="1"/>
      <c r="I1184" s="1"/>
      <c r="J1184" s="145" t="str">
        <f t="shared" si="80"/>
        <v/>
      </c>
    </row>
    <row r="1185" spans="1:10" ht="29.45" customHeight="1" x14ac:dyDescent="0.25">
      <c r="A1185" s="53" t="str">
        <f>IF(E1185="visualizzare","X","")</f>
        <v/>
      </c>
      <c r="B1185" s="54"/>
      <c r="C1185" s="55" t="s">
        <v>1992</v>
      </c>
      <c r="D1185" s="58"/>
      <c r="E1185" s="71"/>
      <c r="F1185" s="5" t="s">
        <v>2020</v>
      </c>
      <c r="G1185" s="5" t="s">
        <v>2020</v>
      </c>
      <c r="H1185" s="1"/>
      <c r="I1185" s="1"/>
      <c r="J1185" s="145" t="str">
        <f t="shared" si="80"/>
        <v/>
      </c>
    </row>
    <row r="1186" spans="1:10" ht="51.95" customHeight="1" x14ac:dyDescent="0.25">
      <c r="A1186" s="157" t="str">
        <f>IF(E1186="con difetti","X",
IF(E1186="non applic.","na",
IF(E1186="prog. ITR","I",
IF(E1186="nota","no",
IF(OR(E1186="senza difetti",E1186="verificare"),"","")))))</f>
        <v/>
      </c>
      <c r="B1186" s="162">
        <v>8202.02</v>
      </c>
      <c r="C1186" s="163" t="s">
        <v>1998</v>
      </c>
      <c r="D1186" s="164" t="s">
        <v>1</v>
      </c>
      <c r="E1186" s="161"/>
      <c r="F1186" s="5" t="s">
        <v>2020</v>
      </c>
      <c r="G1186" s="5" t="s">
        <v>2020</v>
      </c>
      <c r="H1186" s="1"/>
      <c r="I1186" s="1"/>
      <c r="J1186" s="145" t="str">
        <f t="shared" si="80"/>
        <v/>
      </c>
    </row>
    <row r="1187" spans="1:10" ht="29.45" customHeight="1" x14ac:dyDescent="0.25">
      <c r="A1187" s="53" t="str">
        <f>IF(E1187="visualizzare","X","")</f>
        <v/>
      </c>
      <c r="B1187" s="54"/>
      <c r="C1187" s="55" t="s">
        <v>1999</v>
      </c>
      <c r="D1187" s="58"/>
      <c r="E1187" s="71"/>
      <c r="F1187" s="5" t="s">
        <v>2020</v>
      </c>
      <c r="G1187" s="5" t="s">
        <v>2020</v>
      </c>
      <c r="H1187" s="1"/>
      <c r="I1187" s="1"/>
      <c r="J1187" s="145" t="str">
        <f t="shared" si="80"/>
        <v/>
      </c>
    </row>
    <row r="1188" spans="1:10" ht="29.45" customHeight="1" thickBot="1" x14ac:dyDescent="0.3">
      <c r="A1188" s="53" t="str">
        <f>IF(E1188="visualizzare","X","")</f>
        <v/>
      </c>
      <c r="B1188" s="57"/>
      <c r="C1188" s="59" t="s">
        <v>1992</v>
      </c>
      <c r="D1188" s="60"/>
      <c r="E1188" s="71"/>
      <c r="F1188" s="5" t="s">
        <v>2020</v>
      </c>
      <c r="G1188" s="5" t="s">
        <v>2020</v>
      </c>
      <c r="H1188" s="1"/>
      <c r="I1188" s="1"/>
      <c r="J1188" s="145" t="str">
        <f t="shared" si="80"/>
        <v/>
      </c>
    </row>
    <row r="1189" spans="1:10" ht="15.75" thickBot="1" x14ac:dyDescent="0.3">
      <c r="A1189" s="14" t="str">
        <f>IF(OR(COUNTIF(A1190:A1198,"X")&gt;0,J1189="non applic."),"X","")</f>
        <v/>
      </c>
      <c r="B1189" s="40">
        <v>8203</v>
      </c>
      <c r="C1189" s="19" t="s">
        <v>2000</v>
      </c>
      <c r="D1189" s="20"/>
      <c r="E1189" s="42"/>
      <c r="F1189" s="5" t="s">
        <v>2020</v>
      </c>
      <c r="G1189" s="5" t="s">
        <v>2020</v>
      </c>
      <c r="H1189" s="1"/>
      <c r="I1189" s="1"/>
      <c r="J1189" s="145" t="str">
        <f t="shared" ref="J1189:J1198" si="81">IF(OR($E$1148="non applic.",$E$1172="non applic.",$E$1189="non applic.")=TRUE,"entfällt","")</f>
        <v/>
      </c>
    </row>
    <row r="1190" spans="1:10" ht="51.95" customHeight="1" x14ac:dyDescent="0.25">
      <c r="A1190" s="157" t="str">
        <f>IF(E1190="con difetti","X",
IF(E1190="non applic.","na",
IF(E1190="prog. ITR","I",
IF(E1190="nota","no",
IF(OR(E1190="senza difetti",E1190="verificare"),"","")))))</f>
        <v/>
      </c>
      <c r="B1190" s="158">
        <v>8203.01</v>
      </c>
      <c r="C1190" s="159" t="s">
        <v>2001</v>
      </c>
      <c r="D1190" s="160" t="s">
        <v>1</v>
      </c>
      <c r="E1190" s="161"/>
      <c r="F1190" s="5" t="s">
        <v>2020</v>
      </c>
      <c r="G1190" s="5" t="s">
        <v>2020</v>
      </c>
      <c r="H1190" s="1"/>
      <c r="I1190" s="1"/>
      <c r="J1190" s="145" t="str">
        <f t="shared" si="81"/>
        <v/>
      </c>
    </row>
    <row r="1191" spans="1:10" ht="29.1" customHeight="1" x14ac:dyDescent="0.25">
      <c r="A1191" s="53" t="str">
        <f>IF(E1191="visualizzare","X","")</f>
        <v/>
      </c>
      <c r="B1191" s="54"/>
      <c r="C1191" s="55" t="s">
        <v>2002</v>
      </c>
      <c r="D1191" s="58"/>
      <c r="E1191" s="71"/>
      <c r="F1191" s="5" t="s">
        <v>2020</v>
      </c>
      <c r="G1191" s="5" t="s">
        <v>2020</v>
      </c>
      <c r="H1191" s="1"/>
      <c r="I1191" s="1"/>
      <c r="J1191" s="145" t="str">
        <f t="shared" si="81"/>
        <v/>
      </c>
    </row>
    <row r="1192" spans="1:10" ht="29.1" customHeight="1" x14ac:dyDescent="0.25">
      <c r="A1192" s="53" t="str">
        <f>IF(E1192="visualizzare","X","")</f>
        <v/>
      </c>
      <c r="B1192" s="54"/>
      <c r="C1192" s="55" t="s">
        <v>1992</v>
      </c>
      <c r="D1192" s="58"/>
      <c r="E1192" s="71"/>
      <c r="F1192" s="5" t="s">
        <v>2020</v>
      </c>
      <c r="G1192" s="5" t="s">
        <v>2020</v>
      </c>
      <c r="H1192" s="1"/>
      <c r="I1192" s="1"/>
      <c r="J1192" s="145" t="str">
        <f t="shared" si="81"/>
        <v/>
      </c>
    </row>
    <row r="1193" spans="1:10" ht="51.95" customHeight="1" x14ac:dyDescent="0.25">
      <c r="A1193" s="157" t="str">
        <f>IF(E1193="con difetti","X",
IF(E1193="non applic.","na",
IF(E1193="prog. ITR","I",
IF(E1193="nota","no",
IF(OR(E1193="senza difetti",E1193="verificare"),"","")))))</f>
        <v/>
      </c>
      <c r="B1193" s="162">
        <v>8203.02</v>
      </c>
      <c r="C1193" s="163" t="s">
        <v>2003</v>
      </c>
      <c r="D1193" s="164" t="s">
        <v>1</v>
      </c>
      <c r="E1193" s="161"/>
      <c r="F1193" s="5" t="s">
        <v>2020</v>
      </c>
      <c r="G1193" s="5" t="s">
        <v>2020</v>
      </c>
      <c r="H1193" s="1"/>
      <c r="I1193" s="1"/>
      <c r="J1193" s="145" t="str">
        <f t="shared" si="81"/>
        <v/>
      </c>
    </row>
    <row r="1194" spans="1:10" ht="90" x14ac:dyDescent="0.25">
      <c r="A1194" s="53" t="str">
        <f>IF(E1194="visualizzare","X","")</f>
        <v/>
      </c>
      <c r="B1194" s="54"/>
      <c r="C1194" s="55" t="s">
        <v>2004</v>
      </c>
      <c r="D1194" s="58"/>
      <c r="E1194" s="71"/>
      <c r="F1194" s="5" t="s">
        <v>2020</v>
      </c>
      <c r="G1194" s="5" t="s">
        <v>2020</v>
      </c>
      <c r="H1194" s="1"/>
      <c r="I1194" s="1"/>
      <c r="J1194" s="145" t="str">
        <f t="shared" si="81"/>
        <v/>
      </c>
    </row>
    <row r="1195" spans="1:10" ht="29.1" customHeight="1" x14ac:dyDescent="0.25">
      <c r="A1195" s="53" t="str">
        <f>IF(E1195="visualizzare","X","")</f>
        <v/>
      </c>
      <c r="B1195" s="54"/>
      <c r="C1195" s="55" t="s">
        <v>1992</v>
      </c>
      <c r="D1195" s="58"/>
      <c r="E1195" s="71"/>
      <c r="F1195" s="5" t="s">
        <v>2020</v>
      </c>
      <c r="G1195" s="5" t="s">
        <v>2020</v>
      </c>
      <c r="H1195" s="1"/>
      <c r="I1195" s="1"/>
      <c r="J1195" s="145" t="str">
        <f t="shared" si="81"/>
        <v/>
      </c>
    </row>
    <row r="1196" spans="1:10" ht="51.95" customHeight="1" x14ac:dyDescent="0.25">
      <c r="A1196" s="157" t="str">
        <f>IF(E1196="con difetti","X",
IF(E1196="non applic.","na",
IF(E1196="prog. ITR","I",
IF(E1196="nota","no",
IF(OR(E1196="senza difetti",E1196="verificare"),"","")))))</f>
        <v/>
      </c>
      <c r="B1196" s="162">
        <v>8203.0300000000007</v>
      </c>
      <c r="C1196" s="163" t="s">
        <v>2005</v>
      </c>
      <c r="D1196" s="164" t="s">
        <v>1</v>
      </c>
      <c r="E1196" s="161"/>
      <c r="F1196" s="5" t="s">
        <v>2020</v>
      </c>
      <c r="G1196" s="5" t="s">
        <v>2020</v>
      </c>
      <c r="H1196" s="1"/>
      <c r="I1196" s="1"/>
      <c r="J1196" s="145" t="str">
        <f t="shared" si="81"/>
        <v/>
      </c>
    </row>
    <row r="1197" spans="1:10" ht="75" x14ac:dyDescent="0.25">
      <c r="A1197" s="53" t="str">
        <f>IF(E1197="visualizzare","X","")</f>
        <v/>
      </c>
      <c r="B1197" s="54"/>
      <c r="C1197" s="55" t="s">
        <v>2006</v>
      </c>
      <c r="D1197" s="58"/>
      <c r="E1197" s="71"/>
      <c r="F1197" s="5" t="s">
        <v>2020</v>
      </c>
      <c r="G1197" s="5" t="s">
        <v>2020</v>
      </c>
      <c r="H1197" s="1"/>
      <c r="I1197" s="1"/>
      <c r="J1197" s="145" t="str">
        <f t="shared" si="81"/>
        <v/>
      </c>
    </row>
    <row r="1198" spans="1:10" ht="30.75" thickBot="1" x14ac:dyDescent="0.3">
      <c r="A1198" s="68" t="str">
        <f>IF(E1198="visualizzare","X","")</f>
        <v/>
      </c>
      <c r="B1198" s="57"/>
      <c r="C1198" s="59" t="s">
        <v>1992</v>
      </c>
      <c r="D1198" s="60"/>
      <c r="E1198" s="72"/>
      <c r="F1198" s="5" t="s">
        <v>2020</v>
      </c>
      <c r="G1198" s="5" t="s">
        <v>2020</v>
      </c>
      <c r="H1198" s="1"/>
      <c r="I1198" s="1"/>
      <c r="J1198" s="145" t="str">
        <f t="shared" si="81"/>
        <v/>
      </c>
    </row>
    <row r="1199" spans="1:10" ht="17.100000000000001" customHeight="1" thickBot="1" x14ac:dyDescent="0.3">
      <c r="A1199" s="28" t="str">
        <f>IF(OR(A1200="X",A1201="X",A1202="X",J1199="non applic."),"X","")</f>
        <v/>
      </c>
      <c r="B1199" s="37">
        <v>8300</v>
      </c>
      <c r="C1199" s="29" t="s">
        <v>2179</v>
      </c>
      <c r="D1199" s="30"/>
      <c r="E1199" s="47"/>
      <c r="F1199" s="5" t="s">
        <v>2020</v>
      </c>
      <c r="G1199" s="5" t="s">
        <v>2020</v>
      </c>
      <c r="H1199" s="1"/>
      <c r="I1199" s="1"/>
      <c r="J1199" s="145" t="str">
        <f>IF(OR($E$1148="non applic.",$E$1199="non applic.")=TRUE,"entfällt","")</f>
        <v/>
      </c>
    </row>
    <row r="1200" spans="1:10" ht="36.950000000000003" customHeight="1" x14ac:dyDescent="0.25">
      <c r="A1200" s="157" t="str">
        <f>IF(E1200="con difetti","X",
IF(E1200="non applic.","na",
IF(E1200="prog. ITR","I",
IF(E1200="nota","no",
IF(OR(E1200="senza difetti",E1200="verificare"),"","")))))</f>
        <v/>
      </c>
      <c r="B1200" s="158">
        <v>8301</v>
      </c>
      <c r="C1200" s="169" t="s">
        <v>2018</v>
      </c>
      <c r="D1200" s="160"/>
      <c r="E1200" s="161"/>
      <c r="F1200" s="5" t="s">
        <v>2020</v>
      </c>
      <c r="G1200" s="5" t="s">
        <v>2020</v>
      </c>
      <c r="H1200" s="1"/>
      <c r="I1200" s="1"/>
      <c r="J1200" s="145" t="str">
        <f>IF(OR($E$1148="non applic.",$E$1199="non applic.",$E$1200="non applic.")=TRUE,"entfällt","")</f>
        <v/>
      </c>
    </row>
    <row r="1201" spans="1:10" ht="36.950000000000003" customHeight="1" x14ac:dyDescent="0.25">
      <c r="A1201" s="157" t="str">
        <f>IF(E1201="con difetti","X",
IF(E1201="non applic.","na",
IF(E1201="prog. ITR","I",
IF(E1201="nota","no",
IF(OR(E1201="senza difetti",E1201="verificare"),"","")))))</f>
        <v/>
      </c>
      <c r="B1201" s="162">
        <v>8302</v>
      </c>
      <c r="C1201" s="170" t="s">
        <v>2018</v>
      </c>
      <c r="D1201" s="164"/>
      <c r="E1201" s="161"/>
      <c r="F1201" s="5" t="s">
        <v>2020</v>
      </c>
      <c r="G1201" s="5" t="s">
        <v>2020</v>
      </c>
      <c r="H1201" s="1"/>
      <c r="I1201" s="1"/>
      <c r="J1201" s="145" t="str">
        <f>IF(OR($E$1148="non applic.",$E$1199="non applic.",$E$1201="non applic.")=TRUE,"entfällt","")</f>
        <v/>
      </c>
    </row>
    <row r="1202" spans="1:10" ht="36.950000000000003" customHeight="1" thickBot="1" x14ac:dyDescent="0.3">
      <c r="A1202" s="185" t="str">
        <f>IF(E1202="con difetti","X",
IF(E1202="non applic.","na",
IF(E1202="prog. ITR","I",
IF(E1202="nota","no",
IF(OR(E1202="senza difetti",E1202="verificare"),"","")))))</f>
        <v/>
      </c>
      <c r="B1202" s="171">
        <v>8303</v>
      </c>
      <c r="C1202" s="172" t="s">
        <v>2018</v>
      </c>
      <c r="D1202" s="173"/>
      <c r="E1202" s="174"/>
      <c r="F1202" s="5" t="s">
        <v>2020</v>
      </c>
      <c r="G1202" s="5" t="s">
        <v>2020</v>
      </c>
      <c r="H1202" s="1"/>
      <c r="I1202" s="1"/>
      <c r="J1202" s="145" t="str">
        <f>IF(OR($E$1148="non applic.",$E$1199="non applic.",$E$1202="non applic.")=TRUE,"entfällt","")</f>
        <v/>
      </c>
    </row>
    <row r="1203" spans="1:10" ht="15.75" thickBot="1" x14ac:dyDescent="0.3">
      <c r="F1203" s="141" t="s">
        <v>2020</v>
      </c>
      <c r="G1203" s="141" t="s">
        <v>2020</v>
      </c>
      <c r="H1203" s="141" t="s">
        <v>2020</v>
      </c>
      <c r="I1203" s="141" t="s">
        <v>2020</v>
      </c>
      <c r="J1203" s="146"/>
    </row>
    <row r="1204" spans="1:10" s="4" customFormat="1" ht="301.7" customHeight="1" x14ac:dyDescent="0.25">
      <c r="A1204" s="73"/>
      <c r="B1204" s="74" t="s">
        <v>2010</v>
      </c>
      <c r="C1204" s="74" t="s">
        <v>2007</v>
      </c>
      <c r="D1204" s="74"/>
      <c r="E1204" s="75"/>
      <c r="F1204" s="141" t="s">
        <v>2020</v>
      </c>
      <c r="G1204" s="141" t="s">
        <v>2020</v>
      </c>
      <c r="H1204" s="141" t="s">
        <v>2020</v>
      </c>
      <c r="I1204" s="141" t="s">
        <v>2020</v>
      </c>
      <c r="J1204" s="147"/>
    </row>
    <row r="1205" spans="1:10" ht="129" customHeight="1" thickBot="1" x14ac:dyDescent="0.3">
      <c r="A1205" s="76"/>
      <c r="B1205" s="77" t="s">
        <v>2009</v>
      </c>
      <c r="C1205" s="78" t="s">
        <v>2008</v>
      </c>
      <c r="D1205" s="15"/>
      <c r="E1205" s="79"/>
      <c r="F1205" s="141" t="s">
        <v>2020</v>
      </c>
      <c r="G1205" s="141" t="s">
        <v>2020</v>
      </c>
      <c r="H1205" s="141" t="s">
        <v>2020</v>
      </c>
      <c r="I1205" s="141" t="s">
        <v>2020</v>
      </c>
    </row>
    <row r="1206" spans="1:10" ht="44.45" customHeight="1" x14ac:dyDescent="0.25">
      <c r="J1206" s="16" t="str">
        <f>IF(OR($E$1148="non applic.",$E$1172="non applic.",$E$1189="non applic.")=TRUE,"entfällt","")</f>
        <v/>
      </c>
    </row>
    <row r="1208" spans="1:10" x14ac:dyDescent="0.25">
      <c r="C1208" s="150"/>
    </row>
    <row r="1209" spans="1:10" ht="18.75" x14ac:dyDescent="0.25">
      <c r="C1209" s="148"/>
    </row>
  </sheetData>
  <sheetProtection formatCells="0" formatRows="0" sort="0" autoFilter="0"/>
  <autoFilter ref="A4:J1205" xr:uid="{843206C6-2D79-4CA0-AF39-42723E69D7A1}"/>
  <mergeCells count="2">
    <mergeCell ref="A3:E3"/>
    <mergeCell ref="A2:E2"/>
  </mergeCells>
  <conditionalFormatting sqref="A191">
    <cfRule type="expression" dxfId="63" priority="108">
      <formula>$J189="entfällt"</formula>
    </cfRule>
  </conditionalFormatting>
  <conditionalFormatting sqref="A193 A197 A201 A220 A222 A230 A232 A258 A260 A275 A277:A278 A280 A282 A284 A286 A288 A290:A291 A293 A295 A297:A304 A306:A308 A310 A312 A314 A322 A324 A332 A334 A339:A346 A348 A350 A352 A354 A356 A358 A360 A362 A364 A366 A368 A370 A372 A374 A376 A378 A382:A383 A389 A396 A416 A418 A420 A422 A424 A445 A469 A473">
    <cfRule type="expression" dxfId="62" priority="143">
      <formula>$J191="entfällt"</formula>
    </cfRule>
  </conditionalFormatting>
  <conditionalFormatting sqref="A195">
    <cfRule type="expression" dxfId="61" priority="111">
      <formula>$J193="entfällt"</formula>
    </cfRule>
  </conditionalFormatting>
  <conditionalFormatting sqref="A199">
    <cfRule type="expression" dxfId="60" priority="109">
      <formula>$J197="entfällt"</formula>
    </cfRule>
  </conditionalFormatting>
  <conditionalFormatting sqref="A204:A209">
    <cfRule type="expression" dxfId="59" priority="74">
      <formula>$J202="entfällt"</formula>
    </cfRule>
  </conditionalFormatting>
  <conditionalFormatting sqref="A211:A213">
    <cfRule type="expression" dxfId="58" priority="73">
      <formula>$J209="entfällt"</formula>
    </cfRule>
  </conditionalFormatting>
  <conditionalFormatting sqref="A215">
    <cfRule type="expression" dxfId="57" priority="101">
      <formula>$J213="entfällt"</formula>
    </cfRule>
  </conditionalFormatting>
  <conditionalFormatting sqref="A217:A218">
    <cfRule type="expression" dxfId="56" priority="72">
      <formula>$J215="entfällt"</formula>
    </cfRule>
  </conditionalFormatting>
  <conditionalFormatting sqref="A224:A225">
    <cfRule type="expression" dxfId="55" priority="70">
      <formula>$J222="entfällt"</formula>
    </cfRule>
  </conditionalFormatting>
  <conditionalFormatting sqref="A227:A228">
    <cfRule type="expression" dxfId="54" priority="69">
      <formula>$J225="entfällt"</formula>
    </cfRule>
  </conditionalFormatting>
  <conditionalFormatting sqref="A234">
    <cfRule type="expression" dxfId="53" priority="97">
      <formula>$J232="entfällt"</formula>
    </cfRule>
  </conditionalFormatting>
  <conditionalFormatting sqref="A237:A238">
    <cfRule type="expression" dxfId="52" priority="89">
      <formula>$J235="entfällt"</formula>
    </cfRule>
  </conditionalFormatting>
  <conditionalFormatting sqref="A240:A241">
    <cfRule type="expression" dxfId="51" priority="67">
      <formula>$J238="entfällt"</formula>
    </cfRule>
  </conditionalFormatting>
  <conditionalFormatting sqref="A244">
    <cfRule type="expression" dxfId="50" priority="87">
      <formula>$J242="entfällt"</formula>
    </cfRule>
  </conditionalFormatting>
  <conditionalFormatting sqref="A246">
    <cfRule type="expression" dxfId="49" priority="86">
      <formula>$J244="entfällt"</formula>
    </cfRule>
  </conditionalFormatting>
  <conditionalFormatting sqref="A248">
    <cfRule type="expression" dxfId="48" priority="85">
      <formula>$J246="entfällt"</formula>
    </cfRule>
  </conditionalFormatting>
  <conditionalFormatting sqref="A250:A251">
    <cfRule type="expression" dxfId="47" priority="77">
      <formula>$J248="entfällt"</formula>
    </cfRule>
  </conditionalFormatting>
  <conditionalFormatting sqref="A253:A254">
    <cfRule type="expression" dxfId="46" priority="61">
      <formula>$J251="entfällt"</formula>
    </cfRule>
  </conditionalFormatting>
  <conditionalFormatting sqref="A256">
    <cfRule type="expression" dxfId="45" priority="82">
      <formula>$J254="entfällt"</formula>
    </cfRule>
  </conditionalFormatting>
  <conditionalFormatting sqref="A262:A263">
    <cfRule type="expression" dxfId="44" priority="58">
      <formula>$J260="entfällt"</formula>
    </cfRule>
  </conditionalFormatting>
  <conditionalFormatting sqref="A265:A266">
    <cfRule type="expression" dxfId="43" priority="80">
      <formula>$J263="entfällt"</formula>
    </cfRule>
  </conditionalFormatting>
  <conditionalFormatting sqref="A269">
    <cfRule type="expression" dxfId="42" priority="76">
      <formula>$J267="entfällt"</formula>
    </cfRule>
  </conditionalFormatting>
  <conditionalFormatting sqref="A273">
    <cfRule type="expression" dxfId="41" priority="57">
      <formula>$J271="entfällt"</formula>
    </cfRule>
  </conditionalFormatting>
  <conditionalFormatting sqref="A316">
    <cfRule type="expression" dxfId="40" priority="53">
      <formula>$J314="entfällt"</formula>
    </cfRule>
  </conditionalFormatting>
  <conditionalFormatting sqref="A319:A320">
    <cfRule type="expression" dxfId="39" priority="52">
      <formula>$J317="entfällt"</formula>
    </cfRule>
  </conditionalFormatting>
  <conditionalFormatting sqref="A326">
    <cfRule type="expression" dxfId="38" priority="51">
      <formula>$J324="entfällt"</formula>
    </cfRule>
  </conditionalFormatting>
  <conditionalFormatting sqref="A329:A330">
    <cfRule type="expression" dxfId="37" priority="50">
      <formula>$J327="entfällt"</formula>
    </cfRule>
  </conditionalFormatting>
  <conditionalFormatting sqref="A336">
    <cfRule type="expression" dxfId="36" priority="49">
      <formula>$J334="entfällt"</formula>
    </cfRule>
  </conditionalFormatting>
  <conditionalFormatting sqref="A380">
    <cfRule type="expression" dxfId="35" priority="48">
      <formula>$J378="entfällt"</formula>
    </cfRule>
  </conditionalFormatting>
  <conditionalFormatting sqref="A387">
    <cfRule type="expression" dxfId="34" priority="47">
      <formula>$J385="entfällt"</formula>
    </cfRule>
  </conditionalFormatting>
  <conditionalFormatting sqref="A391">
    <cfRule type="expression" dxfId="33" priority="46">
      <formula>$J389="entfällt"</formula>
    </cfRule>
  </conditionalFormatting>
  <conditionalFormatting sqref="A394">
    <cfRule type="expression" dxfId="32" priority="45">
      <formula>$J392="entfällt"</formula>
    </cfRule>
  </conditionalFormatting>
  <conditionalFormatting sqref="A398">
    <cfRule type="expression" dxfId="31" priority="44">
      <formula>$J396="entfällt"</formula>
    </cfRule>
  </conditionalFormatting>
  <conditionalFormatting sqref="A401">
    <cfRule type="expression" dxfId="30" priority="43">
      <formula>$J399="entfällt"</formula>
    </cfRule>
  </conditionalFormatting>
  <conditionalFormatting sqref="A403">
    <cfRule type="expression" dxfId="29" priority="42">
      <formula>$J401="entfällt"</formula>
    </cfRule>
  </conditionalFormatting>
  <conditionalFormatting sqref="A407">
    <cfRule type="expression" dxfId="28" priority="41">
      <formula>$J405="entfällt"</formula>
    </cfRule>
  </conditionalFormatting>
  <conditionalFormatting sqref="A409:A411">
    <cfRule type="expression" dxfId="27" priority="40">
      <formula>$J407="entfällt"</formula>
    </cfRule>
  </conditionalFormatting>
  <conditionalFormatting sqref="A414">
    <cfRule type="expression" dxfId="26" priority="39">
      <formula>$J412="entfällt"</formula>
    </cfRule>
  </conditionalFormatting>
  <conditionalFormatting sqref="A426">
    <cfRule type="expression" dxfId="25" priority="38">
      <formula>$J424="entfällt"</formula>
    </cfRule>
  </conditionalFormatting>
  <conditionalFormatting sqref="A429">
    <cfRule type="expression" dxfId="24" priority="37">
      <formula>$J427="entfällt"</formula>
    </cfRule>
  </conditionalFormatting>
  <conditionalFormatting sqref="A431:A432">
    <cfRule type="expression" dxfId="23" priority="34">
      <formula>$J429="entfällt"</formula>
    </cfRule>
  </conditionalFormatting>
  <conditionalFormatting sqref="A434">
    <cfRule type="expression" dxfId="22" priority="33">
      <formula>$J432="entfällt"</formula>
    </cfRule>
  </conditionalFormatting>
  <conditionalFormatting sqref="A443">
    <cfRule type="expression" dxfId="21" priority="23">
      <formula>$J441="entfällt"</formula>
    </cfRule>
  </conditionalFormatting>
  <conditionalFormatting sqref="A447:A453">
    <cfRule type="expression" dxfId="20" priority="22">
      <formula>$J445="entfällt"</formula>
    </cfRule>
  </conditionalFormatting>
  <conditionalFormatting sqref="A456">
    <cfRule type="expression" dxfId="19" priority="21">
      <formula>$J454="entfällt"</formula>
    </cfRule>
  </conditionalFormatting>
  <conditionalFormatting sqref="A458">
    <cfRule type="expression" dxfId="18" priority="19">
      <formula>$J456="entfällt"</formula>
    </cfRule>
  </conditionalFormatting>
  <conditionalFormatting sqref="A462">
    <cfRule type="expression" dxfId="17" priority="18">
      <formula>$J460="entfällt"</formula>
    </cfRule>
  </conditionalFormatting>
  <conditionalFormatting sqref="A464">
    <cfRule type="expression" dxfId="16" priority="17">
      <formula>$J462="entfällt"</formula>
    </cfRule>
  </conditionalFormatting>
  <conditionalFormatting sqref="A467">
    <cfRule type="expression" dxfId="15" priority="16">
      <formula>$J465="entfällt"</formula>
    </cfRule>
  </conditionalFormatting>
  <conditionalFormatting sqref="A471">
    <cfRule type="expression" dxfId="14" priority="14">
      <formula>$J469="entfällt"</formula>
    </cfRule>
  </conditionalFormatting>
  <conditionalFormatting sqref="A477">
    <cfRule type="expression" dxfId="13" priority="13">
      <formula>$J475="entfällt"</formula>
    </cfRule>
  </conditionalFormatting>
  <conditionalFormatting sqref="A478 A493 A499 A502 A516 A543 A550 A557 A559 A575 A582 A593 A598 A624 A1115 A1127 A1132">
    <cfRule type="expression" dxfId="12" priority="2">
      <formula>$J478="entfällt"</formula>
    </cfRule>
  </conditionalFormatting>
  <conditionalFormatting sqref="A481 A488 A490 A496 A505 A507 A509 A514 A518 A523 A525 A529 A531 A533 A546 A548 A553 A555 A573 A578 A580 A585 A591 A600 A604 A613 A618 A620 A632 A634 A644 A646 A652 A654 A656 A658 A664 A666 A675 A677 A679 A683 A685 A715 A717 A722 A739 A759 A777 A894 A908 A921 A923 A926 A928 A930 A946 A948 A950 A964 A966 A970 A973 A978 A980 A985 A987 A989 A1007 A1011 A1013 A1015 A1084 A1086 A1088 A1093 A1095 A1097 A1106 A1108 A1110 A1113 A1123 A1125 A1138 A1151 A1154">
    <cfRule type="expression" dxfId="11" priority="4">
      <formula>$J481="entfällt"</formula>
    </cfRule>
  </conditionalFormatting>
  <conditionalFormatting sqref="A484 A486 A511 A521 A535 A537 A539 A541 A562 A564 A568 A587 A589 A596 A606 A608 A610 A615 A622 A627 A629 A636 A639 A648 A650 A668 A670 A689 A698 A700 A702 A709 A711 A719 A727 A729 A731 A733 A741 A748 A752 A763 A765 A771 A773 A780 A782 A784 A788 A790 A792 A794 A796 A798 A801 A803 A879 A884 A886 A888 A890 A892 A901 A903 A905 A933 A935 A942 A944 A959 A961 A968 A983 A991 A993 A995 A1017 A1029 A1039 A1042 A1045 A1049 A1051 A1053 A1064 A1068 A1070 A1076 A1078 A1080 A1091 A1100 A1102 A1104 A1118 A1140 A1142 A1159 A1170">
    <cfRule type="expression" dxfId="10" priority="5">
      <formula>$J484="entfällt"</formula>
    </cfRule>
  </conditionalFormatting>
  <conditionalFormatting sqref="A527 A566 A570 A641 A725 A736 A744 A755 A757 A767 A775 A786 A813:A871 A882 A898 A910 A913 A916 A952 A955 A975 A998 A1001 A1120 A1135 A1174 A1178 A1183 A1186 A1190 A1193 A1196">
    <cfRule type="expression" dxfId="9" priority="1">
      <formula>$J527="entfällt"</formula>
    </cfRule>
  </conditionalFormatting>
  <conditionalFormatting sqref="A692:A694 A807:A809 A873:A875 A1022:A1024 A1145:A1147 A1200:A1202">
    <cfRule type="expression" dxfId="8" priority="3">
      <formula>$J692="entfällt"</formula>
    </cfRule>
  </conditionalFormatting>
  <conditionalFormatting sqref="A5:E190 B191:E191 A192:E192 B193:E193 A194:E194 B195:E195 A196:E196 B197:E197 A198:E198 B199:E199 A200:E200 B201:E201 A202:E203 B204:E209 A210:E210 B211:E213 A214:E214 B215:E215 A216:E216 B217:E218 A219:E219 B220:E220 A221:E221 B222:E222 A223:E223 B224:E225 A226:E226 B227:E228 A229:E229 B230:E230 A231:E231 B232:E232 A233:E233 B234:E234 A235:E236 B237:E238 A239:E239 B240:E241 A242:E243 B244:E244 A245:E245 B246:E246 A247:E247 B248:E248 A249:E249 B250:E251 A252:E252 B253:E254 A255:E255 B256:E256 A257:E257 B258:E258 A259:E259 B260:E260 A261:E261 B262:E263 A264:E264 B265:E266 A267:E268 B269:E269 A270:E272 B273:E273 A274:E274 B275:E275 A276:E276 B277:E278 A279:E279 B280:E280 A281:E281 B282:E282 A283:E283 B284:E284 A285:E285 B286:E286 A287:E287 B288:E288 A289:E289 B290:E291 A292:E292 B293:E293 A294:E294 B295:E295 A296:E296 B297:E304 A305:E305 B306:E308 A309:E309 B310:E310 A311:E311 B312:E312 A313:E313 B314:E314 A315:E315 B316:E316 A317:E318 B319:E320 A321:E321 B322:E322 A323:E323 B324:E324 A325:E325 B326:E326 A327:E328 B329:E330 A331:E331 B332:E332 A333:E333 B334:E334 A335:E335 B336:E336 A337:E338 B339:E346 A347:E347 B348:E348 A349:E349 B350:E350 A351:E351 B352:E352 A353:E353 B354:E354 A355:E355 B356:E356 A357:E357 B358:E358 A359:E359 B360:E360 A361:E361 B362:E362 A363:E363 B364:E364 A365:E365 B366:E366 A367:E367 B368:E368 A369:E369 B370:E370 A371:E371 B372:E372 A373:E373 B374:E374 A375:E375 B376:E376 A377:E377 B378:E378 A379:E379 B380:E380 A381:E381 B382:E383 A384:E386 B387:E387 A388:E388 B389:E389 A390:E390 B391:E391 A392:E393 B394:E394 A395:E395 B396:E396 A397:E397 B398:E398 A399:E400 B401:E401 A402:E402 B403:E403 A404:E406 B407:E407 A408:E408 B409:E411 A412:E413 B414:E414 A415:E415 B416:E416 A417:E417 B418:E418 A419:E419 B420:E420 A421:E421 B422:E422 A423:E423 B424:E424 A425:E425 B426:E426 A427:E428 B429:E429 A430:E430 B431:E432 A433:E433 B434:E434 A435:E442 B443:E443 A444:E444 B445:E445 A446:E446 B447:E453 A454:E455 B456:E456 A457:E457 B458:E458 A459:E461 B462:E462 A463:E463 B464:E464 A465:E466 B467:E467 A468:E468 B469:E469 A470:E470 B471:E471 A472:E472 B473:E473 A474:E476 B477:E477">
    <cfRule type="expression" dxfId="7" priority="130">
      <formula>$J5="entfällt"</formula>
    </cfRule>
  </conditionalFormatting>
  <conditionalFormatting sqref="A5:E812 D813:E871 A872:E1202 A813:A871">
    <cfRule type="expression" dxfId="6" priority="630">
      <formula>$J5="entfällt"</formula>
    </cfRule>
  </conditionalFormatting>
  <conditionalFormatting sqref="A478:E812 D813:E871 A872:E1999">
    <cfRule type="expression" dxfId="5" priority="12">
      <formula>$J478="entfällt"</formula>
    </cfRule>
  </conditionalFormatting>
  <conditionalFormatting sqref="E478 E493 E499 E502 E516 E543 E550 E557 E559 E575 E582 E593 E598 E624 E1115 E1127 E1132">
    <cfRule type="expression" dxfId="4" priority="7">
      <formula>$J478="entfällt"</formula>
    </cfRule>
  </conditionalFormatting>
  <conditionalFormatting sqref="E481 E488 E490 E496 E505 E507 E509 E514 E518 E523 E525 E529 E531 E533 E546 E548 E553 E555 E573 E578 E580 E585 E591 E600 E604 E613 E618 E620 E632 E634 E644 E646 E652 E654 E656 E658 E664 E666 E675 E677 E679 E683 E685 E715 E717 E722 E739 E759 E777 E829 E832 E839 E841 E843 E848 E850 E855 E859 E894 E908 E921 E923 E926 E928 E930 E946 E948 E950 E964 E966 E970 E973 E978 E980 E985 E987 E989 E1007 E1011 E1013 E1015 E1084 E1086 E1088 E1093 E1095 E1097 E1106 E1108 E1110 E1113 E1123 E1125 E1138 E1151 E1154">
    <cfRule type="expression" dxfId="3" priority="9">
      <formula>$J481="entfällt"</formula>
    </cfRule>
  </conditionalFormatting>
  <conditionalFormatting sqref="E484 E486 E511 E521 E535 E537 E539 E541 E562 E564 E568 E587 E589 E596 E606 E608 E610 E615 E622 E627 E629 E636 E639 E648 E650 E668 E670 E689 E698 E700 E702 E709 E711 E719 E727 E729 E731 E733 E741 E748 E752 E763 E765 E771 E773 E780 E782 E784 E788 E790 E792 E794 E796 E798 E801 E803 E813 E815 E817 E823 E825 E834 E836 E852 E857 E861 E863 E879 E884 E886 E888 E890 E892 E901 E903 E905 E933 E935 E942 E944 E959 E961 E968 E983 E991 E993 E995 E1017 E1029 E1039 E1042 E1045 E1049 E1051 E1053 E1064 E1068 E1070 E1076 E1078 E1080 E1091 E1100 E1102 E1104 E1118 E1140 E1142 E1159 E1170">
    <cfRule type="expression" dxfId="2" priority="10">
      <formula>$J484="entfällt"</formula>
    </cfRule>
  </conditionalFormatting>
  <conditionalFormatting sqref="E527 E566 E570 E641 E725 E736 E744 E755 E757 E767 E775 E786 E846 E865 E882 E898 E910 E913 E916 E952 E955 E975 E998 E1001 E1120 E1135 E1174 E1178 E1183 E1186 E1190 E1193 E1196">
    <cfRule type="expression" dxfId="1" priority="6">
      <formula>$J527="entfällt"</formula>
    </cfRule>
  </conditionalFormatting>
  <conditionalFormatting sqref="E692:E694 E807:E809 E873:E875 E1022:E1024 E1145:E1147 E1200:E1202">
    <cfRule type="expression" dxfId="0" priority="8">
      <formula>$J692="entfällt"</formula>
    </cfRule>
  </conditionalFormatting>
  <dataValidations count="1">
    <dataValidation type="list" allowBlank="1" showInputMessage="1" showErrorMessage="1" sqref="I239:I241 I198:I199 I267:I269 I390:I391 I171:I187 I1113:I1114 I444:I458 I337:I383 I465:I473 I402:I438 I983:I995 I650:I690 I622:I642 I843:I844 I932:I940 I900:I906 I1007:I1012 I386:I387 I573:I616 I509:I512 I1015:I1016 I114:I129 I736:I737 I135:I143 I1028:I1109 I8:I9 I997:I1004 I958:I981 H9 I747:I768 E5:E1202" xr:uid="{3163DAAE-AD46-4696-9CE2-84860ACC0A3E}">
      <formula1>#REF!</formula1>
    </dataValidation>
  </dataValidations>
  <hyperlinks>
    <hyperlink ref="C6" location="'02 LISTA CONTROLLO E RAPPORTO'!A1" display="Documentazione della costruzione di protezione" xr:uid="{D78239A1-47E7-4C08-8D37-D5FE00E72629}"/>
    <hyperlink ref="C62" location="'02 LISTA CONTROLLO E RAPPORTO'!A1" display="Manutenzione periodica" xr:uid="{7693D2FD-F6B1-4D76-9C23-9BB6377619D1}"/>
    <hyperlink ref="C107" location="'02 LISTA CONTROLLO E RAPPORTO'!A1" display="Documentazione" xr:uid="{A7A06C2F-9254-4A60-B0BB-E1AE449A047F}"/>
    <hyperlink ref="C149" location="'02 LISTA CONTROLLO E RAPPORTO'!A1" display="Aspetti generali" xr:uid="{F1FFC263-9E57-4656-ACC6-CEE63250C4A7}"/>
    <hyperlink ref="C148" location="'02 LISTA CONTROLLO E RAPPORTO'!A1" display="Costruzione" xr:uid="{C5EB95EF-2302-4380-96B3-D9648FE16EC8}"/>
    <hyperlink ref="C672" location="'02 LISTA CONTROLLO E RAPPORTO'!A1" display="Clima " xr:uid="{BD81C8DE-84B4-4831-B161-94B9181D9771}"/>
    <hyperlink ref="C769" location="'02 LISTA CONTROLLO E RAPPORTO'!A1" display="Serbatoio dell’acqua (*in rifugi di ospedali, case per anziani, case di cura e istituti realizzati prima del 2012)" xr:uid="{FECF6F10-5A32-453D-AA91-507030B3210D}"/>
    <hyperlink ref="C713" location="'02 LISTA CONTROLLO E RAPPORTO'!A1" display="Controllo del funzionamento dell’approvvigionamento idrico" xr:uid="{E8C37409-2932-455A-8817-480FDF25B5EF}"/>
    <hyperlink ref="C696" location="'02 LISTA CONTROLLO E RAPPORTO'!A1" display="Documenti d’esercizio" xr:uid="{0CDF24B6-313D-42A7-A7A0-109CC9EF1DD3}"/>
    <hyperlink ref="C695" location="'02 LISTA CONTROLLO E RAPPORTO'!A1" display="Approvvigionamento idrico" xr:uid="{107E9AB6-E82A-4EE0-B1DC-4E099DE41B07}"/>
    <hyperlink ref="C1005" location="'02 LISTA CONTROLLO E RAPPORTO'!A1" display="Cucina" xr:uid="{47D55A51-013E-4A32-9402-53ECB06D5086}"/>
    <hyperlink ref="C962" location="'02 LISTA CONTROLLO E RAPPORTO'!A1" display="Approvvigionamento di corrente d’emergenza (*da verificare nei rifugi per i quali è prescritta un’alimentazione di corrente d’emergenza [rifugi a partire da 800 posti protetti] o che ne sono provvisti)" xr:uid="{AF4092A5-9223-4E20-A2EB-706DE219DC8D}"/>
    <hyperlink ref="C919" location="'02 LISTA CONTROLLO E RAPPORTO'!A1" display="Protezione EMP" xr:uid="{8C78CDC0-8B33-46DF-8BD6-13B5A6EEADB6}"/>
    <hyperlink ref="C877" location="'02 LISTA CONTROLLO E RAPPORTO'!A1" display="Impianto elettrico in generale" xr:uid="{4E09B4CD-8E83-43AC-8B41-3B008F9A50E8}"/>
    <hyperlink ref="C876" location="'02 LISTA CONTROLLO E RAPPORTO'!A1" display="Approvvigionamento di elettricità" xr:uid="{AB6AB578-EB6A-47C4-82C0-2EE2B28A2E47}"/>
    <hyperlink ref="C827" location="'02 LISTA CONTROLLO E RAPPORTO'!A1" display="Le lampade devono essere sostituite con lampade omologate, montate secondo le istruzioni del fabbricante e le direttive dell’UFPP." xr:uid="{B4CF614A-0672-4F65-9C64-90F3F934E661}"/>
    <hyperlink ref="C810" location="'02 LISTA CONTROLLO E RAPPORTO'!A1" display="Evacuazione delle acque di scarico" xr:uid="{E189BA85-3E20-4B8B-B2D8-C61880CDDB73}"/>
    <hyperlink ref="C811" location="'02 LISTA CONTROLLO E RAPPORTO'!A1" display="Documenti d’esercizio (*in rifugi di ospedali, case per anziani, case di cura e istituti realizzati prima del 2012)" xr:uid="{DD1C67D8-3FF5-4E25-9B19-9F5B3442AEDC}"/>
    <hyperlink ref="C1130" location="'02 LISTA CONTROLLO E RAPPORTO'!A1" display="Collegamenti telefonici e dati" xr:uid="{8E9466C3-7EBE-472C-91A5-2513142B9EEF}"/>
    <hyperlink ref="C1082" location="'02 LISTA CONTROLLO E RAPPORTO'!A1" display="Radiocomunicazione 2500 MHz / Polycom / Telematica" xr:uid="{A8729A05-3499-470D-BB1B-9AA1AC87ED3A}"/>
    <hyperlink ref="C1066" location="'02 LISTA CONTROLLO E RAPPORTO'!A1" display="Radiocomunicazione 200 MHz" xr:uid="{41795935-EDA9-408F-BF76-BE99D2C87A61}"/>
    <hyperlink ref="C1148" location="'02 LISTA CONTROLLO E RAPPORTO'!A1" display="Installazioni del servizio sanitario" xr:uid="{9BDEA9E4-B48B-456E-8F13-8A15D9D55BF8}"/>
    <hyperlink ref="C1149" location="'02 LISTA CONTROLLO E RAPPORTO'!A1" display="Installazioni specifiche" xr:uid="{D10E4348-4283-41C4-BA37-30261525DA05}"/>
    <hyperlink ref="C1172" location="'02 LISTA CONTROLLO E RAPPORTO'!A1" display="Approvvigionamento di gas medicinale (ossigeno O2 e protossido d’azoto N2O)" xr:uid="{40E95A71-DCB1-4F19-BB29-028FFE6494B3}"/>
    <hyperlink ref="C1025" location="'02 LISTA CONTROLLO E RAPPORTO'!A1" display="Trasmissioni (trm) e telematica" xr:uid="{4DD65467-6360-4BF0-A7AE-5AD1D7494564}"/>
    <hyperlink ref="C1026" location="'02 LISTA CONTROLLO E RAPPORTO'!A1" display="Trm interna" xr:uid="{1B14A2D9-6597-4B8E-AB09-29D14F1C1C20}"/>
    <hyperlink ref="C691" location="'02 LISTA CONTROLLO E RAPPORTO'!A1" display="Difetti straordinari nel capitolo «Ventilazione» secondo le Istruzioni CPCP (art.11 cpv. 5) " xr:uid="{0DEA3E16-E6F8-4812-864B-2C532D93F042}"/>
    <hyperlink ref="C144" location="'02 LISTA CONTROLLO E RAPPORTO'!A1" display="Difetti straordinari nel capitolo «Presupposti per l'esercizio» secondo le Istruzioni CPCP (art.11 cpv. 5) " xr:uid="{D8E14CCA-973E-45BB-8B16-2A2D636BF0CA}"/>
    <hyperlink ref="C806" location="'02 LISTA CONTROLLO E RAPPORTO'!A1" display="Difetti straordinari nel capitolo «Approvvigionamento idrico» secondo le Istruzioni CPCP (art.11 cpv. 5) " xr:uid="{49AD239B-7A93-4876-B7BF-913DF24C6ACB}"/>
    <hyperlink ref="C872" location="'02 LISTA CONTROLLO E RAPPORTO'!A1" display="Lo schema sinottico deve essere allestito e montato fisso in modo ben visibile presso il quadro principale." xr:uid="{4652E275-A26F-4E23-B75D-D3CD23099896}"/>
    <hyperlink ref="C1021" location="'02 LISTA CONTROLLO E RAPPORTO'!A1" display="Difetti straordinari nel capitolo «Approvvigionamento di elettricità» secondo le Istruzioni CPCP (art.11 cpv. 5) " xr:uid="{7423973E-9CB0-4129-A1E5-805718EFC67C}"/>
    <hyperlink ref="C1144" location="'02 LISTA CONTROLLO E RAPPORTO'!A1" display="Difetti straordinari nel capitolo «Trm e telematica» secondo le Istruzioni CPCP (art.11 cpv. 5) " xr:uid="{10C8EBF7-29CD-4EFB-AFB8-F4520DC8F1F7}"/>
    <hyperlink ref="C1199" location="'02 LISTA CONTROLLO E RAPPORTO'!A1" display="Difetti straordinari nel capitolo «Installazioni del servizio sanitario» secondo le Istruzioni CPCP (art.11 cpv. 5) " xr:uid="{E1904546-EFD6-48DE-A4C4-9933CFD91560}"/>
    <hyperlink ref="C5" location="'02 LISTA CONTROLLO E RAPPORTO'!A1" display="Presupposti per l’esercizio" xr:uid="{5EA9C26C-8848-4DEF-8EC0-F08AB3B86FE4}"/>
    <hyperlink ref="C188" location="'02 LISTA CONTROLLO E RAPPORTO'!A1" display="Involucro della costruzione di protezione, accessi, opere esterne, dintorni" xr:uid="{9753ABC0-F8EF-4F3D-94E2-0DA920398713}"/>
    <hyperlink ref="C435" location="'02 LISTA CONTROLLO E RAPPORTO'!A1" display="Difetti straordinari nel capitolo «Costruzione» secondo le Istruzioni CPCP (art.11 cpv. 5) " xr:uid="{B6FC59BD-BAB1-4825-A92C-525543983289}"/>
    <hyperlink ref="C439" location="'02 LISTA CONTROLLO E RAPPORTO'!A1" display="Ventilazione" xr:uid="{5EE35280-CC09-4693-AE8E-B7BA620D9B60}"/>
    <hyperlink ref="C440" location="'02 LISTA CONTROLLO E RAPPORTO'!A1" display="Documenti d’esercizio" xr:uid="{F85D3D32-F672-4724-8341-DC72A80F3FA8}"/>
    <hyperlink ref="C459" location="'02 LISTA CONTROLLO E RAPPORTO'!A1" display="Chiuse" xr:uid="{EF7A292E-E4F6-4E06-8AA3-2D074A4C5DDB}"/>
    <hyperlink ref="C474" location="'02 LISTA CONTROLLO E RAPPORTO'!A1" display="Componenti dell’impianto di ventilazione" xr:uid="{9F173542-DE83-445C-8829-52AA909143F1}"/>
    <hyperlink ref="C270" location="'02 LISTA CONTROLLO E RAPPORTO'!A1" display="Chiusure" xr:uid="{41B1E6C2-C4E1-4A2D-A6C9-FFDC8516A5C7}"/>
    <hyperlink ref="C384" location="'02 LISTA CONTROLLO E RAPPORTO'!A1" display="Equipaggiamento" xr:uid="{305C3C37-538F-44F8-A1C2-ED72D839B355}"/>
    <hyperlink ref="C404" location="'02 LISTA CONTROLLO E RAPPORTO'!A1" display="Impianto rivelatore di gas (locale degli attrezzi IAP)" xr:uid="{F0C509F5-60D6-43A4-B346-4D1F3A9F32E3}"/>
  </hyperlinks>
  <pageMargins left="0.39370078740157483" right="0.31496062992125984" top="0.74803149606299213" bottom="0.74803149606299213" header="0.31496062992125984" footer="0.31496062992125984"/>
  <pageSetup paperSize="9" scale="90" orientation="portrait" r:id="rId1"/>
  <headerFooter>
    <oddFooter>&amp;L&amp;F
&amp;A&amp;RSeite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63E78-66BE-493F-B3A9-FC3188CA4CD1}">
  <dimension ref="A1:H256"/>
  <sheetViews>
    <sheetView topLeftCell="A131" zoomScale="115" zoomScaleNormal="115" workbookViewId="0">
      <selection activeCell="A131" sqref="A131"/>
    </sheetView>
  </sheetViews>
  <sheetFormatPr baseColWidth="10" defaultColWidth="11.5703125" defaultRowHeight="14.25" x14ac:dyDescent="0.2"/>
  <cols>
    <col min="1" max="1" width="21.140625" style="11" customWidth="1"/>
    <col min="2" max="2" width="19.42578125" style="11" customWidth="1"/>
    <col min="3" max="3" width="11.5703125" style="11" customWidth="1"/>
    <col min="4" max="4" width="12.42578125" style="11" customWidth="1"/>
    <col min="5" max="5" width="13" style="11" customWidth="1"/>
    <col min="6" max="6" width="12.140625" style="11" customWidth="1"/>
    <col min="7" max="7" width="1.5703125" style="11" customWidth="1"/>
    <col min="8" max="8" width="5.5703125" style="11" customWidth="1"/>
    <col min="9" max="16384" width="11.5703125" style="11"/>
  </cols>
  <sheetData>
    <row r="1" spans="1:6" s="105" customFormat="1" ht="33.75" x14ac:dyDescent="0.5">
      <c r="A1" s="105" t="s">
        <v>2024</v>
      </c>
    </row>
    <row r="3" spans="1:6" s="106" customFormat="1" ht="20.25" x14ac:dyDescent="0.3">
      <c r="A3" s="106" t="s">
        <v>2025</v>
      </c>
    </row>
    <row r="5" spans="1:6" s="108" customFormat="1" ht="12" x14ac:dyDescent="0.2">
      <c r="A5" s="107" t="s">
        <v>2026</v>
      </c>
    </row>
    <row r="6" spans="1:6" s="108" customFormat="1" ht="12" x14ac:dyDescent="0.2">
      <c r="B6" s="108" t="s">
        <v>2042</v>
      </c>
      <c r="C6" s="108" t="s">
        <v>2043</v>
      </c>
      <c r="D6" s="108" t="s">
        <v>2044</v>
      </c>
      <c r="E6" s="109" t="s">
        <v>2045</v>
      </c>
      <c r="F6" s="109" t="s">
        <v>2046</v>
      </c>
    </row>
    <row r="7" spans="1:6" s="108" customFormat="1" ht="12" x14ac:dyDescent="0.2">
      <c r="A7" s="108" t="s">
        <v>2027</v>
      </c>
      <c r="B7" s="85"/>
      <c r="C7" s="85"/>
      <c r="D7" s="85"/>
      <c r="E7" s="104"/>
      <c r="F7" s="92"/>
    </row>
    <row r="8" spans="1:6" s="108" customFormat="1" ht="12" x14ac:dyDescent="0.2">
      <c r="A8" s="108" t="s">
        <v>2028</v>
      </c>
      <c r="B8" s="85"/>
      <c r="C8" s="85"/>
      <c r="D8" s="85"/>
      <c r="E8" s="104"/>
      <c r="F8" s="92"/>
    </row>
    <row r="9" spans="1:6" s="108" customFormat="1" ht="12" x14ac:dyDescent="0.2">
      <c r="A9" s="108" t="s">
        <v>2029</v>
      </c>
      <c r="B9" s="85"/>
      <c r="C9" s="85"/>
      <c r="D9" s="85"/>
      <c r="E9" s="104"/>
      <c r="F9" s="92"/>
    </row>
    <row r="10" spans="1:6" s="108" customFormat="1" ht="12" x14ac:dyDescent="0.2">
      <c r="A10" s="108" t="s">
        <v>2030</v>
      </c>
      <c r="B10" s="85"/>
      <c r="C10" s="85"/>
      <c r="D10" s="85"/>
      <c r="E10" s="104"/>
      <c r="F10" s="92"/>
    </row>
    <row r="11" spans="1:6" s="108" customFormat="1" ht="12" x14ac:dyDescent="0.2">
      <c r="A11" s="108" t="s">
        <v>2031</v>
      </c>
      <c r="B11" s="85"/>
      <c r="C11" s="85"/>
      <c r="D11" s="85"/>
      <c r="E11" s="104"/>
      <c r="F11" s="92"/>
    </row>
    <row r="12" spans="1:6" s="108" customFormat="1" ht="12" x14ac:dyDescent="0.2">
      <c r="A12" s="108" t="s">
        <v>2032</v>
      </c>
      <c r="B12" s="85"/>
      <c r="C12" s="85"/>
      <c r="D12" s="85"/>
      <c r="E12" s="104"/>
      <c r="F12" s="92"/>
    </row>
    <row r="13" spans="1:6" s="108" customFormat="1" ht="12" x14ac:dyDescent="0.2">
      <c r="A13" s="108" t="s">
        <v>2033</v>
      </c>
      <c r="B13" s="85"/>
      <c r="C13" s="85"/>
      <c r="D13" s="85"/>
      <c r="E13" s="104"/>
      <c r="F13" s="92"/>
    </row>
    <row r="14" spans="1:6" s="108" customFormat="1" ht="12" x14ac:dyDescent="0.2"/>
    <row r="15" spans="1:6" s="108" customFormat="1" ht="12" x14ac:dyDescent="0.2"/>
    <row r="16" spans="1:6" s="108" customFormat="1" ht="12" x14ac:dyDescent="0.2">
      <c r="A16" s="107" t="s">
        <v>2034</v>
      </c>
    </row>
    <row r="17" spans="1:8" s="108" customFormat="1" ht="12" x14ac:dyDescent="0.2"/>
    <row r="18" spans="1:8" s="108" customFormat="1" ht="12" x14ac:dyDescent="0.2">
      <c r="A18" s="108" t="s">
        <v>2035</v>
      </c>
      <c r="C18" s="95"/>
      <c r="D18" s="110"/>
      <c r="E18" s="110"/>
    </row>
    <row r="19" spans="1:8" s="108" customFormat="1" ht="12" x14ac:dyDescent="0.2">
      <c r="A19" s="108" t="s">
        <v>2036</v>
      </c>
      <c r="C19" s="95"/>
      <c r="D19" s="111"/>
      <c r="E19" s="112"/>
    </row>
    <row r="20" spans="1:8" s="108" customFormat="1" ht="12" x14ac:dyDescent="0.2">
      <c r="C20" s="113"/>
      <c r="D20" s="113"/>
      <c r="E20" s="113"/>
    </row>
    <row r="21" spans="1:8" s="108" customFormat="1" ht="12" x14ac:dyDescent="0.2">
      <c r="A21" s="108" t="s">
        <v>2038</v>
      </c>
      <c r="C21" s="95"/>
      <c r="D21" s="111"/>
      <c r="E21" s="112"/>
    </row>
    <row r="22" spans="1:8" s="108" customFormat="1" ht="12" x14ac:dyDescent="0.2">
      <c r="A22" s="108" t="s">
        <v>2037</v>
      </c>
      <c r="C22" s="95"/>
      <c r="D22" s="111"/>
      <c r="E22" s="112"/>
    </row>
    <row r="23" spans="1:8" s="108" customFormat="1" ht="12" x14ac:dyDescent="0.2">
      <c r="C23" s="113"/>
      <c r="D23" s="113"/>
      <c r="E23" s="113"/>
    </row>
    <row r="24" spans="1:8" s="108" customFormat="1" ht="12" x14ac:dyDescent="0.2">
      <c r="A24" s="108" t="s">
        <v>2039</v>
      </c>
      <c r="C24" s="95"/>
      <c r="D24" s="111"/>
      <c r="E24" s="112"/>
    </row>
    <row r="25" spans="1:8" s="108" customFormat="1" ht="12" x14ac:dyDescent="0.2">
      <c r="A25" s="108" t="s">
        <v>2040</v>
      </c>
      <c r="C25" s="95"/>
      <c r="D25" s="111"/>
      <c r="E25" s="112"/>
    </row>
    <row r="26" spans="1:8" s="108" customFormat="1" ht="12" x14ac:dyDescent="0.2"/>
    <row r="28" spans="1:8" s="106" customFormat="1" ht="20.25" x14ac:dyDescent="0.3">
      <c r="A28" s="106" t="s">
        <v>2041</v>
      </c>
    </row>
    <row r="29" spans="1:8" s="108" customFormat="1" ht="12" x14ac:dyDescent="0.2"/>
    <row r="30" spans="1:8" s="107" customFormat="1" ht="12" x14ac:dyDescent="0.2">
      <c r="A30" s="114" t="s">
        <v>2047</v>
      </c>
    </row>
    <row r="31" spans="1:8" s="108" customFormat="1" ht="12" x14ac:dyDescent="0.2">
      <c r="A31" s="108" t="s">
        <v>2048</v>
      </c>
      <c r="D31" s="96"/>
      <c r="G31" s="115"/>
      <c r="H31" s="115"/>
    </row>
    <row r="32" spans="1:8" s="108" customFormat="1" ht="12" x14ac:dyDescent="0.2">
      <c r="A32" s="108" t="s">
        <v>2049</v>
      </c>
      <c r="D32" s="96"/>
    </row>
    <row r="33" spans="1:6" s="108" customFormat="1" ht="12" x14ac:dyDescent="0.2">
      <c r="A33" s="108" t="s">
        <v>2050</v>
      </c>
      <c r="D33" s="96"/>
    </row>
    <row r="34" spans="1:6" s="108" customFormat="1" ht="12" x14ac:dyDescent="0.2">
      <c r="A34" s="108" t="s">
        <v>2051</v>
      </c>
      <c r="D34" s="96"/>
    </row>
    <row r="35" spans="1:6" s="108" customFormat="1" ht="12" x14ac:dyDescent="0.2">
      <c r="D35" s="116"/>
    </row>
    <row r="36" spans="1:6" s="107" customFormat="1" ht="12" x14ac:dyDescent="0.2">
      <c r="A36" s="114" t="s">
        <v>2052</v>
      </c>
    </row>
    <row r="37" spans="1:6" s="108" customFormat="1" ht="12" x14ac:dyDescent="0.2">
      <c r="A37" s="108" t="s">
        <v>2048</v>
      </c>
      <c r="D37" s="96"/>
    </row>
    <row r="38" spans="1:6" s="108" customFormat="1" ht="12" x14ac:dyDescent="0.2">
      <c r="A38" s="108" t="s">
        <v>2049</v>
      </c>
      <c r="D38" s="96"/>
    </row>
    <row r="39" spans="1:6" s="108" customFormat="1" ht="12" x14ac:dyDescent="0.2">
      <c r="A39" s="108" t="s">
        <v>2050</v>
      </c>
      <c r="D39" s="96"/>
    </row>
    <row r="40" spans="1:6" s="108" customFormat="1" ht="12" x14ac:dyDescent="0.2">
      <c r="A40" s="108" t="s">
        <v>2051</v>
      </c>
      <c r="D40" s="96"/>
    </row>
    <row r="41" spans="1:6" s="108" customFormat="1" ht="12" x14ac:dyDescent="0.2">
      <c r="D41" s="116"/>
    </row>
    <row r="42" spans="1:6" s="108" customFormat="1" ht="12" x14ac:dyDescent="0.2">
      <c r="D42" s="116"/>
    </row>
    <row r="43" spans="1:6" s="108" customFormat="1" ht="12" x14ac:dyDescent="0.2">
      <c r="D43" s="116"/>
    </row>
    <row r="44" spans="1:6" s="108" customFormat="1" ht="12" x14ac:dyDescent="0.2">
      <c r="A44" s="114" t="s">
        <v>2053</v>
      </c>
      <c r="D44" s="116"/>
    </row>
    <row r="45" spans="1:6" s="108" customFormat="1" ht="13.7" customHeight="1" x14ac:dyDescent="0.2">
      <c r="B45" s="108" t="s">
        <v>2042</v>
      </c>
      <c r="C45" s="108" t="s">
        <v>2043</v>
      </c>
      <c r="D45" s="108" t="s">
        <v>2062</v>
      </c>
      <c r="E45" s="108" t="s">
        <v>2044</v>
      </c>
      <c r="F45" s="108" t="s">
        <v>2063</v>
      </c>
    </row>
    <row r="46" spans="1:6" s="108" customFormat="1" ht="12" x14ac:dyDescent="0.2">
      <c r="A46" s="108" t="s">
        <v>2054</v>
      </c>
      <c r="B46" s="85"/>
      <c r="C46" s="85"/>
      <c r="D46" s="91"/>
      <c r="E46" s="85"/>
      <c r="F46" s="93"/>
    </row>
    <row r="47" spans="1:6" s="108" customFormat="1" ht="12" x14ac:dyDescent="0.2">
      <c r="A47" s="108" t="s">
        <v>2055</v>
      </c>
      <c r="B47" s="85"/>
      <c r="C47" s="85"/>
      <c r="D47" s="91"/>
      <c r="E47" s="85"/>
      <c r="F47" s="93"/>
    </row>
    <row r="48" spans="1:6" s="108" customFormat="1" ht="12" x14ac:dyDescent="0.2">
      <c r="A48" s="108" t="s">
        <v>2056</v>
      </c>
      <c r="B48" s="85"/>
      <c r="C48" s="85"/>
      <c r="D48" s="91"/>
      <c r="E48" s="85"/>
      <c r="F48" s="93"/>
    </row>
    <row r="49" spans="1:6" s="108" customFormat="1" ht="12" x14ac:dyDescent="0.2">
      <c r="A49" s="108" t="s">
        <v>2057</v>
      </c>
      <c r="B49" s="85"/>
      <c r="C49" s="85"/>
      <c r="D49" s="91"/>
      <c r="E49" s="85"/>
      <c r="F49" s="93"/>
    </row>
    <row r="50" spans="1:6" s="108" customFormat="1" ht="12" x14ac:dyDescent="0.2">
      <c r="A50" s="108" t="s">
        <v>2058</v>
      </c>
      <c r="B50" s="85"/>
      <c r="C50" s="85"/>
      <c r="D50" s="91"/>
      <c r="E50" s="85"/>
      <c r="F50" s="93"/>
    </row>
    <row r="51" spans="1:6" s="108" customFormat="1" ht="12" x14ac:dyDescent="0.2">
      <c r="A51" s="108" t="s">
        <v>2059</v>
      </c>
      <c r="B51" s="85"/>
      <c r="C51" s="85"/>
      <c r="D51" s="91"/>
      <c r="E51" s="85"/>
      <c r="F51" s="93"/>
    </row>
    <row r="52" spans="1:6" s="108" customFormat="1" ht="12" x14ac:dyDescent="0.2">
      <c r="A52" s="108" t="s">
        <v>2060</v>
      </c>
      <c r="B52" s="85"/>
      <c r="C52" s="85"/>
      <c r="D52" s="91"/>
      <c r="E52" s="85"/>
      <c r="F52" s="93"/>
    </row>
    <row r="53" spans="1:6" s="108" customFormat="1" ht="12" x14ac:dyDescent="0.2">
      <c r="A53" s="108" t="s">
        <v>2061</v>
      </c>
      <c r="B53" s="85"/>
      <c r="C53" s="85"/>
      <c r="D53" s="91"/>
      <c r="E53" s="85"/>
      <c r="F53" s="93"/>
    </row>
    <row r="54" spans="1:6" s="108" customFormat="1" ht="12" x14ac:dyDescent="0.2"/>
    <row r="55" spans="1:6" s="108" customFormat="1" ht="12" x14ac:dyDescent="0.2"/>
    <row r="56" spans="1:6" s="108" customFormat="1" ht="12" x14ac:dyDescent="0.2">
      <c r="A56" s="114" t="s">
        <v>2064</v>
      </c>
    </row>
    <row r="57" spans="1:6" s="108" customFormat="1" ht="12" x14ac:dyDescent="0.2">
      <c r="B57" s="108" t="s">
        <v>2042</v>
      </c>
      <c r="C57" s="109" t="s">
        <v>2070</v>
      </c>
    </row>
    <row r="58" spans="1:6" s="108" customFormat="1" ht="12" x14ac:dyDescent="0.2">
      <c r="A58" s="108" t="s">
        <v>2065</v>
      </c>
      <c r="B58" s="91"/>
      <c r="C58" s="97"/>
    </row>
    <row r="59" spans="1:6" s="108" customFormat="1" ht="12" x14ac:dyDescent="0.2">
      <c r="A59" s="108" t="s">
        <v>2066</v>
      </c>
      <c r="B59" s="91"/>
      <c r="C59" s="97"/>
    </row>
    <row r="60" spans="1:6" s="108" customFormat="1" ht="12" x14ac:dyDescent="0.2">
      <c r="A60" s="108" t="s">
        <v>2067</v>
      </c>
      <c r="B60" s="91"/>
      <c r="C60" s="97"/>
    </row>
    <row r="61" spans="1:6" s="108" customFormat="1" ht="12" x14ac:dyDescent="0.2">
      <c r="A61" s="108" t="s">
        <v>2068</v>
      </c>
      <c r="B61" s="91"/>
      <c r="C61" s="97"/>
    </row>
    <row r="62" spans="1:6" s="108" customFormat="1" ht="12" x14ac:dyDescent="0.2"/>
    <row r="63" spans="1:6" s="108" customFormat="1" ht="12" x14ac:dyDescent="0.2">
      <c r="A63" s="107" t="s">
        <v>2071</v>
      </c>
    </row>
    <row r="64" spans="1:6" s="108" customFormat="1" ht="12" x14ac:dyDescent="0.2">
      <c r="B64" s="108" t="s">
        <v>2042</v>
      </c>
      <c r="C64" s="108" t="s">
        <v>2043</v>
      </c>
      <c r="D64" s="108" t="s">
        <v>2044</v>
      </c>
      <c r="E64" s="108" t="s">
        <v>2063</v>
      </c>
    </row>
    <row r="65" spans="1:6" s="108" customFormat="1" ht="12" x14ac:dyDescent="0.2">
      <c r="A65" s="108" t="s">
        <v>2072</v>
      </c>
      <c r="B65" s="91"/>
      <c r="C65" s="91"/>
      <c r="D65" s="91"/>
      <c r="E65" s="103"/>
    </row>
    <row r="66" spans="1:6" s="108" customFormat="1" ht="12" x14ac:dyDescent="0.2">
      <c r="A66" s="108" t="s">
        <v>2073</v>
      </c>
      <c r="B66" s="91"/>
      <c r="C66" s="91"/>
      <c r="D66" s="91"/>
      <c r="E66" s="103"/>
    </row>
    <row r="67" spans="1:6" s="108" customFormat="1" ht="12" x14ac:dyDescent="0.2">
      <c r="A67" s="108" t="s">
        <v>2074</v>
      </c>
      <c r="B67" s="91"/>
      <c r="C67" s="91"/>
      <c r="D67" s="91"/>
      <c r="E67" s="103"/>
    </row>
    <row r="68" spans="1:6" s="108" customFormat="1" ht="12" x14ac:dyDescent="0.2">
      <c r="A68" s="108" t="s">
        <v>2075</v>
      </c>
      <c r="B68" s="91"/>
      <c r="C68" s="91"/>
      <c r="D68" s="91"/>
      <c r="E68" s="103"/>
    </row>
    <row r="69" spans="1:6" s="108" customFormat="1" ht="12" x14ac:dyDescent="0.2">
      <c r="A69" s="108" t="s">
        <v>2076</v>
      </c>
      <c r="B69" s="91"/>
      <c r="C69" s="91"/>
      <c r="D69" s="91"/>
      <c r="E69" s="103"/>
    </row>
    <row r="70" spans="1:6" s="108" customFormat="1" ht="12" x14ac:dyDescent="0.2">
      <c r="A70" s="108" t="s">
        <v>2077</v>
      </c>
      <c r="B70" s="91"/>
      <c r="C70" s="91"/>
      <c r="D70" s="91"/>
      <c r="E70" s="103"/>
    </row>
    <row r="71" spans="1:6" s="108" customFormat="1" ht="12" x14ac:dyDescent="0.2">
      <c r="A71" s="108" t="s">
        <v>2078</v>
      </c>
      <c r="B71" s="91"/>
      <c r="C71" s="91"/>
      <c r="D71" s="91"/>
      <c r="E71" s="103"/>
    </row>
    <row r="72" spans="1:6" s="108" customFormat="1" ht="12" x14ac:dyDescent="0.2">
      <c r="A72" s="108" t="s">
        <v>2079</v>
      </c>
      <c r="B72" s="91"/>
      <c r="C72" s="91"/>
      <c r="D72" s="91"/>
      <c r="E72" s="103"/>
    </row>
    <row r="73" spans="1:6" s="108" customFormat="1" ht="12" x14ac:dyDescent="0.2"/>
    <row r="74" spans="1:6" s="108" customFormat="1" ht="12" x14ac:dyDescent="0.2"/>
    <row r="75" spans="1:6" s="108" customFormat="1" ht="12" x14ac:dyDescent="0.2">
      <c r="A75" s="107" t="s">
        <v>2083</v>
      </c>
    </row>
    <row r="76" spans="1:6" s="108" customFormat="1" ht="12" x14ac:dyDescent="0.2">
      <c r="B76" s="108" t="s">
        <v>2042</v>
      </c>
      <c r="C76" s="108" t="s">
        <v>2043</v>
      </c>
      <c r="D76" s="108" t="s">
        <v>2044</v>
      </c>
      <c r="E76" s="108" t="s">
        <v>2063</v>
      </c>
      <c r="F76" s="108" t="s">
        <v>2069</v>
      </c>
    </row>
    <row r="77" spans="1:6" s="108" customFormat="1" ht="12" x14ac:dyDescent="0.2">
      <c r="A77" s="108" t="s">
        <v>2080</v>
      </c>
      <c r="B77" s="85"/>
      <c r="C77" s="85"/>
      <c r="D77" s="85"/>
      <c r="E77" s="93"/>
      <c r="F77" s="85"/>
    </row>
    <row r="78" spans="1:6" s="108" customFormat="1" ht="12" x14ac:dyDescent="0.2">
      <c r="A78" s="108" t="s">
        <v>2081</v>
      </c>
      <c r="B78" s="85"/>
      <c r="C78" s="85"/>
      <c r="D78" s="85"/>
      <c r="E78" s="93"/>
      <c r="F78" s="85"/>
    </row>
    <row r="79" spans="1:6" s="108" customFormat="1" ht="12" x14ac:dyDescent="0.2">
      <c r="A79" s="108" t="s">
        <v>2082</v>
      </c>
      <c r="B79" s="85"/>
      <c r="C79" s="85"/>
      <c r="D79" s="85"/>
      <c r="E79" s="93"/>
      <c r="F79" s="85"/>
    </row>
    <row r="80" spans="1:6" s="108" customFormat="1" ht="12" x14ac:dyDescent="0.2"/>
    <row r="81" spans="1:5" s="108" customFormat="1" ht="12" x14ac:dyDescent="0.2"/>
    <row r="82" spans="1:5" s="108" customFormat="1" ht="12" x14ac:dyDescent="0.2">
      <c r="A82" s="107" t="s">
        <v>2084</v>
      </c>
    </row>
    <row r="83" spans="1:5" s="108" customFormat="1" ht="12" x14ac:dyDescent="0.2"/>
    <row r="84" spans="1:5" s="108" customFormat="1" ht="12" x14ac:dyDescent="0.2">
      <c r="A84" s="108" t="s">
        <v>2085</v>
      </c>
      <c r="C84" s="190"/>
      <c r="D84" s="191"/>
      <c r="E84" s="192"/>
    </row>
    <row r="85" spans="1:5" s="108" customFormat="1" ht="12" x14ac:dyDescent="0.2"/>
    <row r="86" spans="1:5" s="108" customFormat="1" ht="12" x14ac:dyDescent="0.2">
      <c r="A86" s="108" t="s">
        <v>2086</v>
      </c>
      <c r="C86" s="190"/>
      <c r="D86" s="191"/>
      <c r="E86" s="192"/>
    </row>
    <row r="87" spans="1:5" s="108" customFormat="1" ht="12" x14ac:dyDescent="0.2"/>
    <row r="88" spans="1:5" s="108" customFormat="1" ht="12" x14ac:dyDescent="0.2"/>
    <row r="89" spans="1:5" s="106" customFormat="1" ht="20.25" x14ac:dyDescent="0.3">
      <c r="A89" s="106" t="s">
        <v>2087</v>
      </c>
    </row>
    <row r="90" spans="1:5" s="108" customFormat="1" ht="12" x14ac:dyDescent="0.2"/>
    <row r="91" spans="1:5" s="108" customFormat="1" ht="12" x14ac:dyDescent="0.2">
      <c r="A91" s="107" t="s">
        <v>2088</v>
      </c>
      <c r="C91" s="190"/>
      <c r="D91" s="191"/>
      <c r="E91" s="192"/>
    </row>
    <row r="92" spans="1:5" s="108" customFormat="1" ht="12" x14ac:dyDescent="0.2">
      <c r="A92" s="108" t="s">
        <v>2089</v>
      </c>
      <c r="C92" s="196"/>
      <c r="D92" s="197"/>
      <c r="E92" s="198"/>
    </row>
    <row r="93" spans="1:5" s="108" customFormat="1" ht="12" x14ac:dyDescent="0.2">
      <c r="A93" s="108" t="s">
        <v>2098</v>
      </c>
      <c r="C93" s="190"/>
      <c r="D93" s="191"/>
      <c r="E93" s="192"/>
    </row>
    <row r="94" spans="1:5" s="108" customFormat="1" ht="12" x14ac:dyDescent="0.2"/>
    <row r="95" spans="1:5" s="108" customFormat="1" ht="12" x14ac:dyDescent="0.2">
      <c r="A95" s="107" t="s">
        <v>2090</v>
      </c>
      <c r="C95" s="190"/>
      <c r="D95" s="191"/>
      <c r="E95" s="192"/>
    </row>
    <row r="96" spans="1:5" s="108" customFormat="1" ht="12" x14ac:dyDescent="0.2">
      <c r="A96" s="108" t="s">
        <v>2099</v>
      </c>
      <c r="C96" s="190"/>
      <c r="D96" s="191"/>
      <c r="E96" s="192"/>
    </row>
    <row r="97" spans="1:5" s="108" customFormat="1" ht="12" x14ac:dyDescent="0.2">
      <c r="A97" s="108" t="s">
        <v>2091</v>
      </c>
      <c r="C97" s="190"/>
      <c r="D97" s="191"/>
      <c r="E97" s="192"/>
    </row>
    <row r="98" spans="1:5" s="108" customFormat="1" ht="12" x14ac:dyDescent="0.2"/>
    <row r="99" spans="1:5" s="108" customFormat="1" ht="12" x14ac:dyDescent="0.2">
      <c r="A99" s="107" t="s">
        <v>2092</v>
      </c>
      <c r="C99" s="190"/>
      <c r="D99" s="191"/>
      <c r="E99" s="192"/>
    </row>
    <row r="100" spans="1:5" s="108" customFormat="1" ht="12" x14ac:dyDescent="0.2">
      <c r="A100" s="108" t="s">
        <v>2093</v>
      </c>
      <c r="C100" s="190"/>
      <c r="D100" s="191"/>
      <c r="E100" s="192"/>
    </row>
    <row r="101" spans="1:5" s="108" customFormat="1" ht="12" x14ac:dyDescent="0.2">
      <c r="A101" s="108" t="s">
        <v>2094</v>
      </c>
      <c r="C101" s="190"/>
      <c r="D101" s="191"/>
      <c r="E101" s="192"/>
    </row>
    <row r="102" spans="1:5" s="108" customFormat="1" ht="12" x14ac:dyDescent="0.2">
      <c r="A102" s="108" t="s">
        <v>2095</v>
      </c>
      <c r="C102" s="202"/>
      <c r="D102" s="203"/>
      <c r="E102" s="204"/>
    </row>
    <row r="103" spans="1:5" s="108" customFormat="1" ht="12" x14ac:dyDescent="0.2">
      <c r="A103" s="108" t="s">
        <v>2096</v>
      </c>
      <c r="C103" s="190"/>
      <c r="D103" s="191"/>
      <c r="E103" s="192"/>
    </row>
    <row r="104" spans="1:5" s="108" customFormat="1" ht="12" x14ac:dyDescent="0.2"/>
    <row r="105" spans="1:5" s="108" customFormat="1" ht="12" x14ac:dyDescent="0.2">
      <c r="A105" s="107" t="s">
        <v>2097</v>
      </c>
      <c r="C105" s="190"/>
      <c r="D105" s="191"/>
      <c r="E105" s="192"/>
    </row>
    <row r="106" spans="1:5" s="108" customFormat="1" ht="12" x14ac:dyDescent="0.2">
      <c r="A106" s="108" t="s">
        <v>2093</v>
      </c>
      <c r="C106" s="190"/>
      <c r="D106" s="191"/>
      <c r="E106" s="192"/>
    </row>
    <row r="107" spans="1:5" s="108" customFormat="1" ht="12" x14ac:dyDescent="0.2">
      <c r="A107" s="108" t="s">
        <v>2094</v>
      </c>
      <c r="C107" s="190"/>
      <c r="D107" s="191"/>
      <c r="E107" s="192"/>
    </row>
    <row r="108" spans="1:5" s="108" customFormat="1" ht="12" x14ac:dyDescent="0.2">
      <c r="A108" s="108" t="s">
        <v>2095</v>
      </c>
      <c r="C108" s="202"/>
      <c r="D108" s="203"/>
      <c r="E108" s="204"/>
    </row>
    <row r="109" spans="1:5" s="108" customFormat="1" ht="12" x14ac:dyDescent="0.2">
      <c r="A109" s="108" t="s">
        <v>2096</v>
      </c>
      <c r="C109" s="190"/>
      <c r="D109" s="191"/>
      <c r="E109" s="192"/>
    </row>
    <row r="111" spans="1:5" s="106" customFormat="1" ht="20.25" x14ac:dyDescent="0.3">
      <c r="A111" s="106" t="s">
        <v>2100</v>
      </c>
    </row>
    <row r="112" spans="1:5" s="108" customFormat="1" ht="12" x14ac:dyDescent="0.2"/>
    <row r="113" spans="1:5" s="108" customFormat="1" ht="12" x14ac:dyDescent="0.2">
      <c r="A113" s="108" t="s">
        <v>2101</v>
      </c>
      <c r="C113" s="199"/>
      <c r="D113" s="200"/>
      <c r="E113" s="201"/>
    </row>
    <row r="114" spans="1:5" s="108" customFormat="1" ht="12" x14ac:dyDescent="0.2"/>
    <row r="115" spans="1:5" s="108" customFormat="1" ht="12" x14ac:dyDescent="0.2">
      <c r="A115" s="107" t="s">
        <v>2102</v>
      </c>
      <c r="C115" s="190"/>
      <c r="D115" s="191"/>
      <c r="E115" s="192"/>
    </row>
    <row r="116" spans="1:5" s="108" customFormat="1" ht="12" x14ac:dyDescent="0.2">
      <c r="A116" s="108" t="s">
        <v>2093</v>
      </c>
      <c r="C116" s="190"/>
      <c r="D116" s="191"/>
      <c r="E116" s="192"/>
    </row>
    <row r="117" spans="1:5" s="108" customFormat="1" ht="12" x14ac:dyDescent="0.2">
      <c r="A117" s="108" t="s">
        <v>2094</v>
      </c>
      <c r="C117" s="190"/>
      <c r="D117" s="191"/>
      <c r="E117" s="192"/>
    </row>
    <row r="118" spans="1:5" s="108" customFormat="1" ht="12" x14ac:dyDescent="0.2">
      <c r="A118" s="108" t="s">
        <v>2095</v>
      </c>
      <c r="C118" s="202"/>
      <c r="D118" s="203"/>
      <c r="E118" s="204"/>
    </row>
    <row r="119" spans="1:5" s="108" customFormat="1" ht="12" x14ac:dyDescent="0.2"/>
    <row r="120" spans="1:5" s="108" customFormat="1" ht="12" x14ac:dyDescent="0.2">
      <c r="A120" s="107" t="s">
        <v>2103</v>
      </c>
      <c r="C120" s="190"/>
      <c r="D120" s="191"/>
      <c r="E120" s="192"/>
    </row>
    <row r="121" spans="1:5" s="108" customFormat="1" ht="12" x14ac:dyDescent="0.2">
      <c r="A121" s="108" t="s">
        <v>2093</v>
      </c>
      <c r="C121" s="205"/>
      <c r="D121" s="206"/>
      <c r="E121" s="207"/>
    </row>
    <row r="122" spans="1:5" s="108" customFormat="1" ht="12" x14ac:dyDescent="0.2">
      <c r="A122" s="108" t="s">
        <v>2094</v>
      </c>
      <c r="C122" s="205"/>
      <c r="D122" s="206"/>
      <c r="E122" s="207"/>
    </row>
    <row r="123" spans="1:5" s="108" customFormat="1" ht="12" x14ac:dyDescent="0.2">
      <c r="A123" s="108" t="s">
        <v>2095</v>
      </c>
      <c r="C123" s="210"/>
      <c r="D123" s="211"/>
      <c r="E123" s="212"/>
    </row>
    <row r="124" spans="1:5" s="108" customFormat="1" ht="12" x14ac:dyDescent="0.2">
      <c r="A124" s="108" t="s">
        <v>2104</v>
      </c>
      <c r="C124" s="205"/>
      <c r="D124" s="206"/>
      <c r="E124" s="207"/>
    </row>
    <row r="125" spans="1:5" s="108" customFormat="1" ht="12" x14ac:dyDescent="0.2"/>
    <row r="126" spans="1:5" s="108" customFormat="1" ht="12" x14ac:dyDescent="0.2"/>
    <row r="127" spans="1:5" s="106" customFormat="1" ht="20.25" x14ac:dyDescent="0.3">
      <c r="A127" s="106" t="s">
        <v>2105</v>
      </c>
    </row>
    <row r="128" spans="1:5" s="108" customFormat="1" ht="12" x14ac:dyDescent="0.2"/>
    <row r="129" spans="1:5" s="108" customFormat="1" ht="12" x14ac:dyDescent="0.2">
      <c r="A129" s="108" t="s">
        <v>2106</v>
      </c>
      <c r="C129" s="98"/>
      <c r="D129" s="117"/>
      <c r="E129" s="118"/>
    </row>
    <row r="130" spans="1:5" s="108" customFormat="1" ht="12" x14ac:dyDescent="0.2"/>
    <row r="131" spans="1:5" s="108" customFormat="1" ht="12" x14ac:dyDescent="0.2">
      <c r="A131" s="108" t="s">
        <v>2107</v>
      </c>
      <c r="C131" s="85"/>
    </row>
    <row r="132" spans="1:5" s="108" customFormat="1" ht="12" x14ac:dyDescent="0.2"/>
    <row r="133" spans="1:5" s="108" customFormat="1" ht="12" x14ac:dyDescent="0.2">
      <c r="A133" s="108" t="s">
        <v>2108</v>
      </c>
      <c r="C133" s="91"/>
      <c r="D133" s="113"/>
      <c r="E133" s="113"/>
    </row>
    <row r="134" spans="1:5" s="108" customFormat="1" ht="12" x14ac:dyDescent="0.2"/>
    <row r="135" spans="1:5" s="108" customFormat="1" ht="12" x14ac:dyDescent="0.2">
      <c r="A135" s="107" t="s">
        <v>2109</v>
      </c>
      <c r="C135" s="190"/>
      <c r="D135" s="191"/>
      <c r="E135" s="192"/>
    </row>
    <row r="136" spans="1:5" s="108" customFormat="1" ht="12" x14ac:dyDescent="0.2">
      <c r="A136" s="108" t="s">
        <v>2110</v>
      </c>
      <c r="C136" s="190"/>
      <c r="D136" s="191"/>
      <c r="E136" s="192"/>
    </row>
    <row r="137" spans="1:5" s="108" customFormat="1" ht="12" x14ac:dyDescent="0.2">
      <c r="A137" s="108" t="s">
        <v>2111</v>
      </c>
      <c r="C137" s="190"/>
      <c r="D137" s="191"/>
      <c r="E137" s="192"/>
    </row>
    <row r="138" spans="1:5" s="108" customFormat="1" ht="12" x14ac:dyDescent="0.2">
      <c r="A138" s="108" t="s">
        <v>2112</v>
      </c>
      <c r="C138" s="190"/>
      <c r="D138" s="191"/>
      <c r="E138" s="192"/>
    </row>
    <row r="139" spans="1:5" s="108" customFormat="1" ht="12" x14ac:dyDescent="0.2">
      <c r="A139" s="108" t="s">
        <v>2113</v>
      </c>
      <c r="C139" s="190"/>
      <c r="D139" s="191"/>
      <c r="E139" s="192"/>
    </row>
    <row r="140" spans="1:5" s="108" customFormat="1" ht="12" x14ac:dyDescent="0.2">
      <c r="A140" s="108" t="s">
        <v>2114</v>
      </c>
      <c r="C140" s="190"/>
      <c r="D140" s="191"/>
      <c r="E140" s="192"/>
    </row>
    <row r="141" spans="1:5" s="108" customFormat="1" ht="12" x14ac:dyDescent="0.2">
      <c r="A141" s="108" t="s">
        <v>2115</v>
      </c>
      <c r="C141" s="190"/>
      <c r="D141" s="191"/>
      <c r="E141" s="192"/>
    </row>
    <row r="142" spans="1:5" s="108" customFormat="1" ht="12" x14ac:dyDescent="0.2">
      <c r="A142" s="108" t="s">
        <v>2116</v>
      </c>
      <c r="C142" s="190"/>
      <c r="D142" s="191"/>
      <c r="E142" s="192"/>
    </row>
    <row r="143" spans="1:5" s="108" customFormat="1" ht="12" x14ac:dyDescent="0.2">
      <c r="A143" s="108" t="s">
        <v>2117</v>
      </c>
      <c r="C143" s="190"/>
      <c r="D143" s="191"/>
      <c r="E143" s="192"/>
    </row>
    <row r="144" spans="1:5" s="108" customFormat="1" ht="12" x14ac:dyDescent="0.2">
      <c r="A144" s="108" t="s">
        <v>2118</v>
      </c>
      <c r="C144" s="225"/>
      <c r="D144" s="226"/>
      <c r="E144" s="227"/>
    </row>
    <row r="145" spans="1:5" s="108" customFormat="1" ht="12" x14ac:dyDescent="0.2">
      <c r="A145" s="108" t="s">
        <v>20</v>
      </c>
      <c r="C145" s="190">
        <v>0.8</v>
      </c>
      <c r="D145" s="191"/>
      <c r="E145" s="192"/>
    </row>
    <row r="146" spans="1:5" s="108" customFormat="1" ht="12" x14ac:dyDescent="0.2">
      <c r="A146" s="108" t="s">
        <v>2119</v>
      </c>
      <c r="C146" s="193">
        <f>C144*C145</f>
        <v>0</v>
      </c>
      <c r="D146" s="194"/>
      <c r="E146" s="195"/>
    </row>
    <row r="147" spans="1:5" s="108" customFormat="1" ht="12" x14ac:dyDescent="0.2">
      <c r="A147" s="108" t="s">
        <v>2120</v>
      </c>
      <c r="C147" s="228">
        <f>C144/(400*1.73)*1000</f>
        <v>0</v>
      </c>
      <c r="D147" s="229"/>
      <c r="E147" s="230"/>
    </row>
    <row r="148" spans="1:5" s="108" customFormat="1" ht="12" x14ac:dyDescent="0.2"/>
    <row r="149" spans="1:5" s="108" customFormat="1" ht="12" x14ac:dyDescent="0.2">
      <c r="A149" s="108" t="s">
        <v>2121</v>
      </c>
    </row>
    <row r="150" spans="1:5" s="108" customFormat="1" ht="12" x14ac:dyDescent="0.2">
      <c r="A150" s="108" t="s">
        <v>2126</v>
      </c>
      <c r="D150" s="119">
        <f>C147</f>
        <v>0</v>
      </c>
      <c r="E150" s="120"/>
    </row>
    <row r="151" spans="1:5" s="108" customFormat="1" ht="12" x14ac:dyDescent="0.2">
      <c r="A151" s="108" t="s">
        <v>2127</v>
      </c>
      <c r="D151" s="119">
        <f>C147*0.8</f>
        <v>0</v>
      </c>
      <c r="E151" s="121"/>
    </row>
    <row r="152" spans="1:5" s="108" customFormat="1" ht="12" x14ac:dyDescent="0.2"/>
    <row r="153" spans="1:5" s="108" customFormat="1" ht="12" x14ac:dyDescent="0.2">
      <c r="A153" s="143" t="s">
        <v>2176</v>
      </c>
      <c r="C153" s="99"/>
      <c r="D153" s="122"/>
      <c r="E153" s="113"/>
    </row>
    <row r="154" spans="1:5" s="108" customFormat="1" ht="12" x14ac:dyDescent="0.2">
      <c r="A154" s="108" t="s">
        <v>2122</v>
      </c>
      <c r="C154" s="90"/>
      <c r="D154" s="122"/>
      <c r="E154" s="113"/>
    </row>
    <row r="155" spans="1:5" s="108" customFormat="1" ht="12" x14ac:dyDescent="0.2"/>
    <row r="156" spans="1:5" s="108" customFormat="1" ht="12" x14ac:dyDescent="0.2"/>
    <row r="157" spans="1:5" s="108" customFormat="1" ht="12" x14ac:dyDescent="0.2">
      <c r="A157" s="107" t="s">
        <v>2123</v>
      </c>
      <c r="C157" s="190"/>
      <c r="D157" s="191"/>
      <c r="E157" s="192"/>
    </row>
    <row r="158" spans="1:5" s="108" customFormat="1" ht="12" x14ac:dyDescent="0.2">
      <c r="A158" s="108" t="s">
        <v>2124</v>
      </c>
      <c r="C158" s="190"/>
      <c r="D158" s="191"/>
      <c r="E158" s="192"/>
    </row>
    <row r="159" spans="1:5" s="108" customFormat="1" ht="12" x14ac:dyDescent="0.2">
      <c r="A159" s="108" t="s">
        <v>2125</v>
      </c>
      <c r="C159" s="190"/>
      <c r="D159" s="191"/>
      <c r="E159" s="192"/>
    </row>
    <row r="160" spans="1:5" s="108" customFormat="1" ht="12" x14ac:dyDescent="0.2">
      <c r="A160" s="108" t="s">
        <v>2128</v>
      </c>
      <c r="C160" s="196"/>
      <c r="D160" s="197"/>
      <c r="E160" s="198"/>
    </row>
    <row r="161" spans="1:6" s="108" customFormat="1" ht="12" x14ac:dyDescent="0.2">
      <c r="A161" s="108" t="s">
        <v>2129</v>
      </c>
      <c r="C161" s="231"/>
      <c r="D161" s="232"/>
      <c r="E161" s="233"/>
    </row>
    <row r="162" spans="1:6" s="108" customFormat="1" ht="12" x14ac:dyDescent="0.2">
      <c r="C162" s="123"/>
      <c r="D162" s="123"/>
      <c r="E162" s="123"/>
    </row>
    <row r="163" spans="1:6" s="108" customFormat="1" ht="12" x14ac:dyDescent="0.2">
      <c r="A163" s="107" t="s">
        <v>2130</v>
      </c>
    </row>
    <row r="164" spans="1:6" s="108" customFormat="1" ht="12" x14ac:dyDescent="0.2">
      <c r="C164" s="108" t="s">
        <v>2042</v>
      </c>
      <c r="E164" s="108" t="s">
        <v>2044</v>
      </c>
    </row>
    <row r="165" spans="1:6" s="108" customFormat="1" ht="12" x14ac:dyDescent="0.2">
      <c r="A165" s="108" t="s">
        <v>2131</v>
      </c>
      <c r="B165" s="124"/>
      <c r="C165" s="208"/>
      <c r="D165" s="209"/>
      <c r="E165" s="94"/>
      <c r="F165" s="111"/>
    </row>
    <row r="166" spans="1:6" s="108" customFormat="1" ht="12" x14ac:dyDescent="0.2">
      <c r="A166" s="108" t="s">
        <v>2132</v>
      </c>
      <c r="B166" s="124"/>
      <c r="C166" s="208"/>
      <c r="D166" s="209"/>
      <c r="E166" s="94"/>
      <c r="F166" s="111"/>
    </row>
    <row r="167" spans="1:6" s="108" customFormat="1" ht="12" x14ac:dyDescent="0.2">
      <c r="A167" s="108" t="s">
        <v>2133</v>
      </c>
      <c r="B167" s="124"/>
      <c r="C167" s="208"/>
      <c r="D167" s="209"/>
      <c r="E167" s="94"/>
      <c r="F167" s="111"/>
    </row>
    <row r="168" spans="1:6" s="108" customFormat="1" ht="12" x14ac:dyDescent="0.2">
      <c r="A168" s="108" t="s">
        <v>2134</v>
      </c>
      <c r="B168" s="124"/>
      <c r="C168" s="208"/>
      <c r="D168" s="209"/>
      <c r="E168" s="85"/>
      <c r="F168" s="111"/>
    </row>
    <row r="169" spans="1:6" s="108" customFormat="1" ht="12" x14ac:dyDescent="0.2">
      <c r="A169" s="108" t="s">
        <v>2135</v>
      </c>
      <c r="B169" s="124"/>
      <c r="C169" s="208"/>
      <c r="D169" s="209"/>
      <c r="E169" s="85"/>
      <c r="F169" s="111"/>
    </row>
    <row r="170" spans="1:6" s="108" customFormat="1" ht="12" x14ac:dyDescent="0.2">
      <c r="A170" s="108" t="s">
        <v>2136</v>
      </c>
      <c r="B170" s="124"/>
      <c r="C170" s="208"/>
      <c r="D170" s="209"/>
      <c r="E170" s="85"/>
      <c r="F170" s="111"/>
    </row>
    <row r="171" spans="1:6" s="108" customFormat="1" ht="12" x14ac:dyDescent="0.2">
      <c r="A171" s="108" t="s">
        <v>2137</v>
      </c>
      <c r="B171" s="124"/>
      <c r="C171" s="208"/>
      <c r="D171" s="209"/>
      <c r="E171" s="85"/>
      <c r="F171" s="111"/>
    </row>
    <row r="172" spans="1:6" s="108" customFormat="1" ht="12" x14ac:dyDescent="0.2">
      <c r="C172" s="123"/>
      <c r="D172" s="123"/>
      <c r="E172" s="123"/>
    </row>
    <row r="173" spans="1:6" s="108" customFormat="1" ht="12" x14ac:dyDescent="0.2">
      <c r="A173" s="114" t="s">
        <v>1839</v>
      </c>
    </row>
    <row r="174" spans="1:6" s="108" customFormat="1" ht="12" x14ac:dyDescent="0.2"/>
    <row r="175" spans="1:6" s="108" customFormat="1" ht="12" x14ac:dyDescent="0.2">
      <c r="A175" s="107" t="s">
        <v>2138</v>
      </c>
      <c r="C175" s="190"/>
      <c r="D175" s="191"/>
      <c r="E175" s="192"/>
    </row>
    <row r="176" spans="1:6" s="108" customFormat="1" ht="12" x14ac:dyDescent="0.2">
      <c r="A176" s="108" t="s">
        <v>2139</v>
      </c>
      <c r="C176" s="222"/>
      <c r="D176" s="223"/>
      <c r="E176" s="224"/>
    </row>
    <row r="177" spans="1:5" s="108" customFormat="1" ht="12" x14ac:dyDescent="0.2">
      <c r="A177" s="108" t="s">
        <v>2140</v>
      </c>
      <c r="C177" s="190"/>
      <c r="D177" s="191"/>
      <c r="E177" s="192"/>
    </row>
    <row r="178" spans="1:5" s="108" customFormat="1" ht="12" x14ac:dyDescent="0.2">
      <c r="A178" s="108" t="s">
        <v>2043</v>
      </c>
      <c r="C178" s="190"/>
      <c r="D178" s="191"/>
      <c r="E178" s="192"/>
    </row>
    <row r="179" spans="1:5" s="108" customFormat="1" ht="12" x14ac:dyDescent="0.2">
      <c r="A179" s="108" t="s">
        <v>2142</v>
      </c>
      <c r="C179" s="216"/>
      <c r="D179" s="217"/>
      <c r="E179" s="218"/>
    </row>
    <row r="180" spans="1:5" s="108" customFormat="1" ht="12" x14ac:dyDescent="0.2">
      <c r="A180" s="108" t="s">
        <v>2141</v>
      </c>
      <c r="C180" s="196"/>
      <c r="D180" s="197"/>
      <c r="E180" s="198"/>
    </row>
    <row r="181" spans="1:5" s="108" customFormat="1" ht="12" x14ac:dyDescent="0.2">
      <c r="A181" s="108" t="s">
        <v>2063</v>
      </c>
      <c r="C181" s="202"/>
      <c r="D181" s="203"/>
      <c r="E181" s="204"/>
    </row>
    <row r="182" spans="1:5" s="108" customFormat="1" ht="12" x14ac:dyDescent="0.2">
      <c r="C182" s="87"/>
      <c r="D182" s="87"/>
      <c r="E182" s="87"/>
    </row>
    <row r="183" spans="1:5" s="108" customFormat="1" ht="12" x14ac:dyDescent="0.2">
      <c r="A183" s="107" t="s">
        <v>2144</v>
      </c>
      <c r="C183" s="190"/>
      <c r="D183" s="191"/>
      <c r="E183" s="192"/>
    </row>
    <row r="184" spans="1:5" s="108" customFormat="1" ht="12" x14ac:dyDescent="0.2">
      <c r="A184" s="108" t="s">
        <v>2044</v>
      </c>
      <c r="C184" s="190"/>
      <c r="D184" s="191"/>
      <c r="E184" s="192"/>
    </row>
    <row r="185" spans="1:5" s="108" customFormat="1" ht="12" x14ac:dyDescent="0.2">
      <c r="A185" s="108" t="s">
        <v>2043</v>
      </c>
      <c r="C185" s="190"/>
      <c r="D185" s="191"/>
      <c r="E185" s="192"/>
    </row>
    <row r="186" spans="1:5" s="108" customFormat="1" ht="12" x14ac:dyDescent="0.2">
      <c r="A186" s="108" t="s">
        <v>2142</v>
      </c>
      <c r="C186" s="216"/>
      <c r="D186" s="217"/>
      <c r="E186" s="218"/>
    </row>
    <row r="187" spans="1:5" s="108" customFormat="1" ht="12" x14ac:dyDescent="0.2">
      <c r="A187" s="108" t="s">
        <v>2063</v>
      </c>
      <c r="C187" s="202"/>
      <c r="D187" s="203"/>
      <c r="E187" s="204"/>
    </row>
    <row r="188" spans="1:5" s="108" customFormat="1" ht="12" x14ac:dyDescent="0.2">
      <c r="C188" s="87"/>
      <c r="D188" s="87"/>
      <c r="E188" s="87"/>
    </row>
    <row r="189" spans="1:5" s="108" customFormat="1" ht="12" x14ac:dyDescent="0.2">
      <c r="C189" s="87"/>
      <c r="D189" s="87"/>
      <c r="E189" s="87"/>
    </row>
    <row r="190" spans="1:5" s="108" customFormat="1" ht="12" x14ac:dyDescent="0.2">
      <c r="A190" s="107" t="s">
        <v>2143</v>
      </c>
      <c r="C190" s="205"/>
      <c r="D190" s="206"/>
      <c r="E190" s="207"/>
    </row>
    <row r="191" spans="1:5" s="108" customFormat="1" ht="12" x14ac:dyDescent="0.2">
      <c r="A191" s="108" t="s">
        <v>2044</v>
      </c>
      <c r="C191" s="205"/>
      <c r="D191" s="206"/>
      <c r="E191" s="207"/>
    </row>
    <row r="192" spans="1:5" s="108" customFormat="1" ht="12" x14ac:dyDescent="0.2">
      <c r="A192" s="108" t="s">
        <v>2043</v>
      </c>
      <c r="C192" s="205"/>
      <c r="D192" s="206"/>
      <c r="E192" s="207"/>
    </row>
    <row r="193" spans="1:5" s="108" customFormat="1" ht="12" x14ac:dyDescent="0.2">
      <c r="A193" s="108" t="s">
        <v>2142</v>
      </c>
      <c r="C193" s="216"/>
      <c r="D193" s="217"/>
      <c r="E193" s="218"/>
    </row>
    <row r="194" spans="1:5" s="108" customFormat="1" ht="12" x14ac:dyDescent="0.2">
      <c r="A194" s="108" t="s">
        <v>2063</v>
      </c>
      <c r="C194" s="210"/>
      <c r="D194" s="211"/>
      <c r="E194" s="212"/>
    </row>
    <row r="195" spans="1:5" s="108" customFormat="1" ht="12" x14ac:dyDescent="0.2">
      <c r="C195" s="87"/>
      <c r="D195" s="87"/>
      <c r="E195" s="87"/>
    </row>
    <row r="196" spans="1:5" s="108" customFormat="1" ht="12" x14ac:dyDescent="0.2">
      <c r="A196" s="107" t="s">
        <v>2145</v>
      </c>
      <c r="C196" s="205"/>
      <c r="D196" s="206"/>
      <c r="E196" s="207"/>
    </row>
    <row r="197" spans="1:5" s="108" customFormat="1" ht="12" x14ac:dyDescent="0.2">
      <c r="A197" s="108" t="s">
        <v>2044</v>
      </c>
      <c r="C197" s="205"/>
      <c r="D197" s="206"/>
      <c r="E197" s="207"/>
    </row>
    <row r="198" spans="1:5" s="108" customFormat="1" ht="12" x14ac:dyDescent="0.2">
      <c r="A198" s="108" t="s">
        <v>2043</v>
      </c>
      <c r="C198" s="205"/>
      <c r="D198" s="206"/>
      <c r="E198" s="207"/>
    </row>
    <row r="199" spans="1:5" s="108" customFormat="1" ht="12" x14ac:dyDescent="0.2">
      <c r="A199" s="108" t="s">
        <v>2142</v>
      </c>
      <c r="C199" s="216"/>
      <c r="D199" s="217"/>
      <c r="E199" s="218"/>
    </row>
    <row r="200" spans="1:5" s="108" customFormat="1" ht="12" x14ac:dyDescent="0.2">
      <c r="A200" s="108" t="s">
        <v>2141</v>
      </c>
      <c r="C200" s="196"/>
      <c r="D200" s="197"/>
      <c r="E200" s="198"/>
    </row>
    <row r="201" spans="1:5" s="108" customFormat="1" ht="12" x14ac:dyDescent="0.2">
      <c r="A201" s="108" t="s">
        <v>2063</v>
      </c>
      <c r="C201" s="210"/>
      <c r="D201" s="211"/>
      <c r="E201" s="212"/>
    </row>
    <row r="202" spans="1:5" s="108" customFormat="1" ht="12" x14ac:dyDescent="0.2">
      <c r="C202" s="87"/>
      <c r="D202" s="87"/>
      <c r="E202" s="87"/>
    </row>
    <row r="203" spans="1:5" s="108" customFormat="1" ht="12" x14ac:dyDescent="0.2">
      <c r="A203" s="107" t="s">
        <v>2146</v>
      </c>
      <c r="C203" s="87"/>
      <c r="D203" s="87"/>
      <c r="E203" s="87"/>
    </row>
    <row r="204" spans="1:5" s="108" customFormat="1" ht="12" x14ac:dyDescent="0.2">
      <c r="C204" s="213"/>
      <c r="D204" s="214"/>
      <c r="E204" s="215"/>
    </row>
    <row r="205" spans="1:5" s="108" customFormat="1" ht="12" x14ac:dyDescent="0.2">
      <c r="C205" s="213"/>
      <c r="D205" s="214"/>
      <c r="E205" s="215"/>
    </row>
    <row r="206" spans="1:5" s="108" customFormat="1" ht="12" x14ac:dyDescent="0.2">
      <c r="C206" s="213"/>
      <c r="D206" s="214"/>
      <c r="E206" s="215"/>
    </row>
    <row r="207" spans="1:5" s="108" customFormat="1" ht="12" x14ac:dyDescent="0.2">
      <c r="C207" s="213"/>
      <c r="D207" s="214"/>
      <c r="E207" s="215"/>
    </row>
    <row r="208" spans="1:5" s="108" customFormat="1" ht="12" x14ac:dyDescent="0.2">
      <c r="C208" s="213"/>
      <c r="D208" s="214"/>
      <c r="E208" s="215"/>
    </row>
    <row r="209" spans="1:5" s="108" customFormat="1" ht="12" x14ac:dyDescent="0.2"/>
    <row r="210" spans="1:5" s="106" customFormat="1" ht="20.25" x14ac:dyDescent="0.3">
      <c r="A210" s="106" t="s">
        <v>2147</v>
      </c>
    </row>
    <row r="212" spans="1:5" s="108" customFormat="1" ht="12" x14ac:dyDescent="0.2">
      <c r="A212" s="108" t="s">
        <v>2148</v>
      </c>
      <c r="C212" s="86"/>
      <c r="D212" s="113"/>
      <c r="E212" s="113"/>
    </row>
    <row r="213" spans="1:5" s="108" customFormat="1" ht="12" x14ac:dyDescent="0.2">
      <c r="A213" s="108" t="s">
        <v>2149</v>
      </c>
      <c r="C213" s="86"/>
      <c r="D213" s="113"/>
      <c r="E213" s="113"/>
    </row>
    <row r="214" spans="1:5" s="108" customFormat="1" ht="12" x14ac:dyDescent="0.2">
      <c r="A214" s="108" t="s">
        <v>2150</v>
      </c>
      <c r="C214" s="100"/>
      <c r="D214" s="125"/>
      <c r="E214" s="125"/>
    </row>
    <row r="215" spans="1:5" s="108" customFormat="1" ht="12" x14ac:dyDescent="0.2">
      <c r="C215" s="112"/>
    </row>
    <row r="216" spans="1:5" s="108" customFormat="1" ht="12" x14ac:dyDescent="0.2">
      <c r="A216" s="108" t="s">
        <v>2152</v>
      </c>
      <c r="C216" s="86"/>
      <c r="D216" s="113"/>
      <c r="E216" s="113"/>
    </row>
    <row r="217" spans="1:5" s="108" customFormat="1" ht="12" x14ac:dyDescent="0.2">
      <c r="A217" s="108" t="s">
        <v>2154</v>
      </c>
      <c r="C217" s="100"/>
      <c r="D217" s="125"/>
      <c r="E217" s="125"/>
    </row>
    <row r="218" spans="1:5" s="108" customFormat="1" ht="12" x14ac:dyDescent="0.2">
      <c r="A218" s="108" t="s">
        <v>2151</v>
      </c>
      <c r="C218" s="86"/>
      <c r="D218" s="113"/>
      <c r="E218" s="113"/>
    </row>
    <row r="219" spans="1:5" s="108" customFormat="1" ht="12" x14ac:dyDescent="0.2">
      <c r="C219" s="112"/>
    </row>
    <row r="220" spans="1:5" s="108" customFormat="1" ht="12" x14ac:dyDescent="0.2">
      <c r="C220" s="112"/>
    </row>
    <row r="221" spans="1:5" s="108" customFormat="1" ht="12" x14ac:dyDescent="0.2">
      <c r="A221" s="108" t="s">
        <v>2153</v>
      </c>
      <c r="C221" s="86"/>
    </row>
    <row r="222" spans="1:5" s="108" customFormat="1" ht="12" x14ac:dyDescent="0.2">
      <c r="A222" s="108" t="s">
        <v>2155</v>
      </c>
      <c r="C222" s="86"/>
    </row>
    <row r="223" spans="1:5" s="108" customFormat="1" ht="12" x14ac:dyDescent="0.2">
      <c r="A223" s="108" t="s">
        <v>2156</v>
      </c>
      <c r="C223" s="86"/>
    </row>
    <row r="224" spans="1:5" s="108" customFormat="1" ht="12" x14ac:dyDescent="0.2">
      <c r="A224" s="108" t="s">
        <v>2237</v>
      </c>
      <c r="C224" s="86"/>
    </row>
    <row r="225" spans="1:5" s="108" customFormat="1" ht="12" x14ac:dyDescent="0.2">
      <c r="A225" s="108" t="s">
        <v>2157</v>
      </c>
      <c r="C225" s="86"/>
    </row>
    <row r="226" spans="1:5" s="108" customFormat="1" ht="12" x14ac:dyDescent="0.2">
      <c r="A226" s="108" t="s">
        <v>2158</v>
      </c>
      <c r="C226" s="86"/>
    </row>
    <row r="227" spans="1:5" s="108" customFormat="1" ht="12" x14ac:dyDescent="0.2">
      <c r="C227" s="112"/>
    </row>
    <row r="228" spans="1:5" s="108" customFormat="1" ht="12" x14ac:dyDescent="0.2">
      <c r="A228" s="108" t="s">
        <v>2159</v>
      </c>
      <c r="C228" s="86"/>
    </row>
    <row r="229" spans="1:5" s="108" customFormat="1" ht="12" x14ac:dyDescent="0.2">
      <c r="A229" s="108" t="s">
        <v>2160</v>
      </c>
      <c r="C229" s="86"/>
    </row>
    <row r="231" spans="1:5" s="106" customFormat="1" ht="20.25" x14ac:dyDescent="0.3">
      <c r="A231" s="106" t="s">
        <v>2161</v>
      </c>
    </row>
    <row r="232" spans="1:5" s="106" customFormat="1" ht="11.45" customHeight="1" x14ac:dyDescent="0.3"/>
    <row r="233" spans="1:5" s="108" customFormat="1" ht="12" x14ac:dyDescent="0.2">
      <c r="C233" s="110" t="s">
        <v>2162</v>
      </c>
      <c r="D233" s="110" t="s">
        <v>2163</v>
      </c>
      <c r="E233" s="108" t="s">
        <v>2023</v>
      </c>
    </row>
    <row r="234" spans="1:5" s="108" customFormat="1" ht="12" x14ac:dyDescent="0.2">
      <c r="A234" s="108" t="s">
        <v>1673</v>
      </c>
      <c r="C234" s="101"/>
      <c r="D234" s="102"/>
      <c r="E234" s="85"/>
    </row>
    <row r="235" spans="1:5" s="108" customFormat="1" ht="12" x14ac:dyDescent="0.2">
      <c r="A235" s="108" t="s">
        <v>2164</v>
      </c>
      <c r="C235" s="101"/>
      <c r="D235" s="102"/>
      <c r="E235" s="85"/>
    </row>
    <row r="236" spans="1:5" s="108" customFormat="1" ht="12" x14ac:dyDescent="0.2">
      <c r="A236" s="108" t="s">
        <v>2165</v>
      </c>
      <c r="C236" s="101"/>
      <c r="D236" s="102"/>
      <c r="E236" s="85"/>
    </row>
    <row r="237" spans="1:5" s="108" customFormat="1" ht="12" x14ac:dyDescent="0.2">
      <c r="A237" s="108" t="s">
        <v>2166</v>
      </c>
      <c r="C237" s="101"/>
      <c r="D237" s="102"/>
      <c r="E237" s="85"/>
    </row>
    <row r="238" spans="1:5" s="108" customFormat="1" ht="12" x14ac:dyDescent="0.2">
      <c r="A238" s="108" t="s">
        <v>2167</v>
      </c>
      <c r="C238" s="101"/>
      <c r="D238" s="102"/>
      <c r="E238" s="85"/>
    </row>
    <row r="239" spans="1:5" s="108" customFormat="1" ht="12" x14ac:dyDescent="0.2">
      <c r="A239" s="108" t="s">
        <v>2168</v>
      </c>
      <c r="C239" s="101"/>
      <c r="D239" s="102"/>
      <c r="E239" s="85"/>
    </row>
    <row r="240" spans="1:5" s="108" customFormat="1" ht="12" x14ac:dyDescent="0.2">
      <c r="A240" s="108" t="s">
        <v>2169</v>
      </c>
      <c r="C240" s="101"/>
      <c r="D240" s="102"/>
      <c r="E240" s="85"/>
    </row>
    <row r="241" spans="1:5" s="108" customFormat="1" ht="12" x14ac:dyDescent="0.2">
      <c r="A241" s="108" t="s">
        <v>2170</v>
      </c>
      <c r="C241" s="101"/>
      <c r="D241" s="102"/>
      <c r="E241" s="85"/>
    </row>
    <row r="242" spans="1:5" s="108" customFormat="1" ht="12" x14ac:dyDescent="0.2">
      <c r="A242" s="108" t="s">
        <v>2171</v>
      </c>
      <c r="C242" s="101"/>
      <c r="D242" s="102"/>
      <c r="E242" s="85"/>
    </row>
    <row r="243" spans="1:5" s="108" customFormat="1" ht="12" x14ac:dyDescent="0.2"/>
    <row r="244" spans="1:5" s="108" customFormat="1" ht="12" x14ac:dyDescent="0.2">
      <c r="A244" s="107" t="s">
        <v>2172</v>
      </c>
      <c r="C244" s="190"/>
      <c r="D244" s="191"/>
      <c r="E244" s="192"/>
    </row>
    <row r="245" spans="1:5" s="108" customFormat="1" ht="12" x14ac:dyDescent="0.2">
      <c r="A245" s="108" t="s">
        <v>2139</v>
      </c>
      <c r="C245" s="219"/>
      <c r="D245" s="220"/>
      <c r="E245" s="221"/>
    </row>
    <row r="246" spans="1:5" s="108" customFormat="1" ht="12" x14ac:dyDescent="0.2">
      <c r="A246" s="108" t="s">
        <v>2140</v>
      </c>
      <c r="C246" s="190"/>
      <c r="D246" s="191"/>
      <c r="E246" s="192"/>
    </row>
    <row r="247" spans="1:5" s="108" customFormat="1" ht="12" x14ac:dyDescent="0.2">
      <c r="A247" s="108" t="s">
        <v>2043</v>
      </c>
      <c r="C247" s="190"/>
      <c r="D247" s="191"/>
      <c r="E247" s="192"/>
    </row>
    <row r="248" spans="1:5" s="108" customFormat="1" ht="12" x14ac:dyDescent="0.2">
      <c r="A248" s="108" t="s">
        <v>2142</v>
      </c>
      <c r="C248" s="190"/>
      <c r="D248" s="191"/>
      <c r="E248" s="192"/>
    </row>
    <row r="249" spans="1:5" s="108" customFormat="1" ht="12" x14ac:dyDescent="0.2">
      <c r="A249" s="108" t="s">
        <v>2063</v>
      </c>
      <c r="C249" s="202"/>
      <c r="D249" s="203"/>
      <c r="E249" s="204"/>
    </row>
    <row r="250" spans="1:5" s="108" customFormat="1" ht="12" x14ac:dyDescent="0.2"/>
    <row r="251" spans="1:5" s="108" customFormat="1" ht="12" x14ac:dyDescent="0.2">
      <c r="A251" s="107" t="s">
        <v>2173</v>
      </c>
      <c r="C251" s="190"/>
      <c r="D251" s="191"/>
      <c r="E251" s="192"/>
    </row>
    <row r="252" spans="1:5" s="108" customFormat="1" ht="12" x14ac:dyDescent="0.2">
      <c r="A252" s="108" t="s">
        <v>2139</v>
      </c>
      <c r="C252" s="219"/>
      <c r="D252" s="220"/>
      <c r="E252" s="221"/>
    </row>
    <row r="253" spans="1:5" s="108" customFormat="1" ht="12" x14ac:dyDescent="0.2">
      <c r="A253" s="108" t="s">
        <v>2140</v>
      </c>
      <c r="C253" s="190"/>
      <c r="D253" s="191"/>
      <c r="E253" s="192"/>
    </row>
    <row r="254" spans="1:5" s="108" customFormat="1" ht="12" x14ac:dyDescent="0.2">
      <c r="A254" s="108" t="s">
        <v>2043</v>
      </c>
      <c r="C254" s="190"/>
      <c r="D254" s="191"/>
      <c r="E254" s="192"/>
    </row>
    <row r="255" spans="1:5" s="108" customFormat="1" ht="12" x14ac:dyDescent="0.2">
      <c r="A255" s="108" t="s">
        <v>2142</v>
      </c>
      <c r="C255" s="190"/>
      <c r="D255" s="191"/>
      <c r="E255" s="192"/>
    </row>
    <row r="256" spans="1:5" s="108" customFormat="1" ht="12" x14ac:dyDescent="0.2">
      <c r="A256" s="108" t="s">
        <v>2063</v>
      </c>
      <c r="C256" s="202"/>
      <c r="D256" s="203"/>
      <c r="E256" s="204"/>
    </row>
  </sheetData>
  <sheetProtection sheet="1" objects="1" scenarios="1"/>
  <mergeCells count="93">
    <mergeCell ref="C144:E144"/>
    <mergeCell ref="C145:E145"/>
    <mergeCell ref="C167:D167"/>
    <mergeCell ref="C147:E147"/>
    <mergeCell ref="C160:E160"/>
    <mergeCell ref="C161:E161"/>
    <mergeCell ref="C158:E158"/>
    <mergeCell ref="C170:D170"/>
    <mergeCell ref="C171:D171"/>
    <mergeCell ref="C179:E179"/>
    <mergeCell ref="C176:E176"/>
    <mergeCell ref="C177:E177"/>
    <mergeCell ref="C178:E178"/>
    <mergeCell ref="C253:E253"/>
    <mergeCell ref="C254:E254"/>
    <mergeCell ref="C255:E255"/>
    <mergeCell ref="C256:E256"/>
    <mergeCell ref="C185:E185"/>
    <mergeCell ref="C186:E186"/>
    <mergeCell ref="C187:E187"/>
    <mergeCell ref="C248:E248"/>
    <mergeCell ref="C249:E249"/>
    <mergeCell ref="C200:E200"/>
    <mergeCell ref="C201:E201"/>
    <mergeCell ref="C206:E206"/>
    <mergeCell ref="C245:E245"/>
    <mergeCell ref="C246:E246"/>
    <mergeCell ref="C247:E247"/>
    <mergeCell ref="C198:E198"/>
    <mergeCell ref="C252:E252"/>
    <mergeCell ref="C251:E251"/>
    <mergeCell ref="C207:E207"/>
    <mergeCell ref="C208:E208"/>
    <mergeCell ref="C244:E244"/>
    <mergeCell ref="C204:E204"/>
    <mergeCell ref="C205:E205"/>
    <mergeCell ref="C191:E191"/>
    <mergeCell ref="C192:E192"/>
    <mergeCell ref="C193:E193"/>
    <mergeCell ref="C194:E194"/>
    <mergeCell ref="C196:E196"/>
    <mergeCell ref="C199:E199"/>
    <mergeCell ref="C116:E116"/>
    <mergeCell ref="C117:E117"/>
    <mergeCell ref="C118:E118"/>
    <mergeCell ref="C121:E121"/>
    <mergeCell ref="C122:E122"/>
    <mergeCell ref="C123:E123"/>
    <mergeCell ref="C136:E136"/>
    <mergeCell ref="C137:E137"/>
    <mergeCell ref="C138:E138"/>
    <mergeCell ref="C139:E139"/>
    <mergeCell ref="C124:E124"/>
    <mergeCell ref="C135:E135"/>
    <mergeCell ref="C181:E181"/>
    <mergeCell ref="C197:E197"/>
    <mergeCell ref="C140:E140"/>
    <mergeCell ref="C165:D165"/>
    <mergeCell ref="C166:D166"/>
    <mergeCell ref="C159:E159"/>
    <mergeCell ref="C157:E157"/>
    <mergeCell ref="C175:E175"/>
    <mergeCell ref="C183:E183"/>
    <mergeCell ref="C142:E142"/>
    <mergeCell ref="C143:E143"/>
    <mergeCell ref="C180:E180"/>
    <mergeCell ref="C190:E190"/>
    <mergeCell ref="C184:E184"/>
    <mergeCell ref="C168:D168"/>
    <mergeCell ref="C169:D169"/>
    <mergeCell ref="C113:E113"/>
    <mergeCell ref="C102:E102"/>
    <mergeCell ref="C106:E106"/>
    <mergeCell ref="C107:E107"/>
    <mergeCell ref="C108:E108"/>
    <mergeCell ref="C103:E103"/>
    <mergeCell ref="C105:E105"/>
    <mergeCell ref="C115:E115"/>
    <mergeCell ref="C120:E120"/>
    <mergeCell ref="C146:E146"/>
    <mergeCell ref="C141:E141"/>
    <mergeCell ref="C84:E84"/>
    <mergeCell ref="C86:E86"/>
    <mergeCell ref="C91:E91"/>
    <mergeCell ref="C95:E95"/>
    <mergeCell ref="C96:E96"/>
    <mergeCell ref="C97:E97"/>
    <mergeCell ref="C92:E92"/>
    <mergeCell ref="C93:E93"/>
    <mergeCell ref="C100:E100"/>
    <mergeCell ref="C101:E101"/>
    <mergeCell ref="C99:E99"/>
    <mergeCell ref="C109:E109"/>
  </mergeCells>
  <phoneticPr fontId="13" type="noConversion"/>
  <dataValidations count="1">
    <dataValidation type="list" allowBlank="1" showInputMessage="1" showErrorMessage="1" sqref="C84 C7:C13 C93:E93 C113:E113 C91:E91 C95:E97 C99:E99 C115:E115 C120:E120 C131:E131 F7:F13 C157:E159 C175:E175 C183:E183 C190:E190 C196:E196 C212:E212 C216:E216 C135:C137 C244:E244 C251:E251 C133:E133 D46:D61 C218:E218 F77:F79 C109:E109 C124:E124 C103:E105 C228:E229 C234:C242 C221:C226 C86:E86" xr:uid="{80C254F7-D136-47C0-A022-D38AFA3F81E8}">
      <formula1>#REF!</formula1>
    </dataValidation>
  </dataValidations>
  <pageMargins left="0.51181102362204722" right="0.39370078740157483" top="0.78740157480314965" bottom="0.78740157480314965" header="0.31496062992125984" footer="0.31496062992125984"/>
  <pageSetup paperSize="9" orientation="portrait" r:id="rId1"/>
  <headerFooter>
    <oddFooter>&amp;L&amp;F
&amp;A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0B3CB-C4F2-4434-BC39-DFC9DC1108AD}">
  <dimension ref="A1:E644"/>
  <sheetViews>
    <sheetView workbookViewId="0"/>
  </sheetViews>
  <sheetFormatPr baseColWidth="10" defaultColWidth="10.85546875" defaultRowHeight="15" x14ac:dyDescent="0.25"/>
  <cols>
    <col min="1" max="1" width="14.5703125" bestFit="1" customWidth="1"/>
    <col min="2" max="2" width="21.85546875" bestFit="1" customWidth="1"/>
    <col min="3" max="3" width="23.42578125" bestFit="1" customWidth="1"/>
    <col min="4" max="4" width="31.5703125" bestFit="1" customWidth="1"/>
    <col min="5" max="5" width="16.85546875" customWidth="1"/>
  </cols>
  <sheetData>
    <row r="1" spans="1:5" s="129" customFormat="1" ht="23.25" x14ac:dyDescent="0.35">
      <c r="A1" s="129" t="s">
        <v>967</v>
      </c>
    </row>
    <row r="2" spans="1:5" ht="37.35" customHeight="1" x14ac:dyDescent="0.25"/>
    <row r="3" spans="1:5" x14ac:dyDescent="0.25">
      <c r="A3" s="127" t="s">
        <v>21</v>
      </c>
      <c r="B3" s="127" t="s">
        <v>22</v>
      </c>
      <c r="C3" s="127" t="s">
        <v>6</v>
      </c>
      <c r="D3" s="127" t="s">
        <v>5</v>
      </c>
      <c r="E3" s="128" t="s">
        <v>23</v>
      </c>
    </row>
    <row r="4" spans="1:5" x14ac:dyDescent="0.25">
      <c r="A4" s="130" t="s">
        <v>24</v>
      </c>
      <c r="B4" s="131" t="s">
        <v>2</v>
      </c>
      <c r="C4" s="131" t="s">
        <v>25</v>
      </c>
      <c r="D4" s="131" t="s">
        <v>26</v>
      </c>
      <c r="E4" s="131" t="s">
        <v>27</v>
      </c>
    </row>
    <row r="5" spans="1:5" x14ac:dyDescent="0.25">
      <c r="A5" s="130" t="s">
        <v>28</v>
      </c>
      <c r="B5" s="131" t="s">
        <v>2</v>
      </c>
      <c r="C5" s="131" t="s">
        <v>25</v>
      </c>
      <c r="D5" s="131" t="s">
        <v>29</v>
      </c>
      <c r="E5" s="131" t="s">
        <v>27</v>
      </c>
    </row>
    <row r="6" spans="1:5" x14ac:dyDescent="0.25">
      <c r="A6" s="130" t="s">
        <v>30</v>
      </c>
      <c r="B6" s="131" t="s">
        <v>31</v>
      </c>
      <c r="C6" s="131"/>
      <c r="D6" s="131" t="s">
        <v>32</v>
      </c>
      <c r="E6" s="131" t="s">
        <v>27</v>
      </c>
    </row>
    <row r="7" spans="1:5" x14ac:dyDescent="0.25">
      <c r="A7" s="130" t="s">
        <v>33</v>
      </c>
      <c r="B7" s="131" t="s">
        <v>31</v>
      </c>
      <c r="C7" s="131"/>
      <c r="D7" s="131" t="s">
        <v>34</v>
      </c>
      <c r="E7" s="131" t="s">
        <v>27</v>
      </c>
    </row>
    <row r="8" spans="1:5" x14ac:dyDescent="0.25">
      <c r="A8" s="130" t="s">
        <v>35</v>
      </c>
      <c r="B8" s="131" t="s">
        <v>31</v>
      </c>
      <c r="C8" s="131"/>
      <c r="D8" s="131" t="s">
        <v>36</v>
      </c>
      <c r="E8" s="131" t="s">
        <v>27</v>
      </c>
    </row>
    <row r="9" spans="1:5" x14ac:dyDescent="0.25">
      <c r="A9" s="130" t="s">
        <v>37</v>
      </c>
      <c r="B9" s="131" t="s">
        <v>38</v>
      </c>
      <c r="C9" s="131" t="s">
        <v>25</v>
      </c>
      <c r="D9" s="131" t="s">
        <v>39</v>
      </c>
      <c r="E9" s="131" t="s">
        <v>27</v>
      </c>
    </row>
    <row r="10" spans="1:5" x14ac:dyDescent="0.25">
      <c r="A10" s="130" t="s">
        <v>40</v>
      </c>
      <c r="B10" s="131" t="s">
        <v>41</v>
      </c>
      <c r="C10" s="131" t="s">
        <v>25</v>
      </c>
      <c r="D10" s="131" t="s">
        <v>42</v>
      </c>
      <c r="E10" s="131" t="s">
        <v>27</v>
      </c>
    </row>
    <row r="11" spans="1:5" x14ac:dyDescent="0.25">
      <c r="A11" s="130" t="s">
        <v>43</v>
      </c>
      <c r="B11" s="131" t="s">
        <v>44</v>
      </c>
      <c r="C11" s="131" t="s">
        <v>45</v>
      </c>
      <c r="D11" s="131" t="s">
        <v>9</v>
      </c>
      <c r="E11" s="131" t="s">
        <v>27</v>
      </c>
    </row>
    <row r="12" spans="1:5" x14ac:dyDescent="0.25">
      <c r="A12" s="130" t="s">
        <v>46</v>
      </c>
      <c r="B12" s="131" t="s">
        <v>38</v>
      </c>
      <c r="C12" s="131" t="s">
        <v>47</v>
      </c>
      <c r="D12" s="131" t="s">
        <v>48</v>
      </c>
      <c r="E12" s="131" t="s">
        <v>27</v>
      </c>
    </row>
    <row r="13" spans="1:5" x14ac:dyDescent="0.25">
      <c r="A13" s="130" t="s">
        <v>49</v>
      </c>
      <c r="B13" s="131" t="s">
        <v>38</v>
      </c>
      <c r="C13" s="131" t="s">
        <v>47</v>
      </c>
      <c r="D13" s="131" t="s">
        <v>50</v>
      </c>
      <c r="E13" s="131" t="s">
        <v>27</v>
      </c>
    </row>
    <row r="14" spans="1:5" x14ac:dyDescent="0.25">
      <c r="A14" s="130" t="s">
        <v>51</v>
      </c>
      <c r="B14" s="131" t="s">
        <v>52</v>
      </c>
      <c r="C14" s="132" t="s">
        <v>25</v>
      </c>
      <c r="D14" s="131" t="s">
        <v>53</v>
      </c>
      <c r="E14" s="131" t="s">
        <v>27</v>
      </c>
    </row>
    <row r="15" spans="1:5" x14ac:dyDescent="0.25">
      <c r="A15" s="130" t="s">
        <v>54</v>
      </c>
      <c r="B15" s="131" t="s">
        <v>55</v>
      </c>
      <c r="C15" s="133" t="s">
        <v>25</v>
      </c>
      <c r="D15" s="131" t="s">
        <v>56</v>
      </c>
      <c r="E15" s="131" t="s">
        <v>27</v>
      </c>
    </row>
    <row r="16" spans="1:5" x14ac:dyDescent="0.25">
      <c r="A16" s="130" t="s">
        <v>57</v>
      </c>
      <c r="B16" s="131" t="s">
        <v>2</v>
      </c>
      <c r="C16" s="131" t="s">
        <v>58</v>
      </c>
      <c r="D16" s="131" t="s">
        <v>59</v>
      </c>
      <c r="E16" s="131" t="s">
        <v>27</v>
      </c>
    </row>
    <row r="17" spans="1:5" x14ac:dyDescent="0.25">
      <c r="A17" s="130" t="s">
        <v>60</v>
      </c>
      <c r="B17" s="131" t="s">
        <v>2</v>
      </c>
      <c r="C17" s="131" t="s">
        <v>61</v>
      </c>
      <c r="D17" s="131" t="s">
        <v>62</v>
      </c>
      <c r="E17" s="131" t="s">
        <v>27</v>
      </c>
    </row>
    <row r="18" spans="1:5" x14ac:dyDescent="0.25">
      <c r="A18" s="130" t="s">
        <v>63</v>
      </c>
      <c r="B18" s="131" t="s">
        <v>2</v>
      </c>
      <c r="C18" s="131" t="s">
        <v>64</v>
      </c>
      <c r="D18" s="131" t="s">
        <v>65</v>
      </c>
      <c r="E18" s="131" t="s">
        <v>27</v>
      </c>
    </row>
    <row r="19" spans="1:5" x14ac:dyDescent="0.25">
      <c r="A19" s="130" t="s">
        <v>66</v>
      </c>
      <c r="B19" s="131" t="s">
        <v>2</v>
      </c>
      <c r="C19" s="131" t="s">
        <v>64</v>
      </c>
      <c r="D19" s="131" t="s">
        <v>67</v>
      </c>
      <c r="E19" s="131" t="s">
        <v>27</v>
      </c>
    </row>
    <row r="20" spans="1:5" x14ac:dyDescent="0.25">
      <c r="A20" s="130" t="s">
        <v>68</v>
      </c>
      <c r="B20" s="131" t="s">
        <v>2</v>
      </c>
      <c r="C20" s="131" t="s">
        <v>64</v>
      </c>
      <c r="D20" s="131" t="s">
        <v>69</v>
      </c>
      <c r="E20" s="131" t="s">
        <v>27</v>
      </c>
    </row>
    <row r="21" spans="1:5" x14ac:dyDescent="0.25">
      <c r="A21" s="130" t="s">
        <v>70</v>
      </c>
      <c r="B21" s="131" t="s">
        <v>2</v>
      </c>
      <c r="C21" s="131" t="s">
        <v>71</v>
      </c>
      <c r="D21" s="131" t="s">
        <v>72</v>
      </c>
      <c r="E21" s="131" t="s">
        <v>27</v>
      </c>
    </row>
    <row r="22" spans="1:5" x14ac:dyDescent="0.25">
      <c r="A22" s="130" t="s">
        <v>73</v>
      </c>
      <c r="B22" s="131" t="s">
        <v>2</v>
      </c>
      <c r="C22" s="131" t="s">
        <v>74</v>
      </c>
      <c r="D22" s="131" t="s">
        <v>75</v>
      </c>
      <c r="E22" s="131" t="s">
        <v>27</v>
      </c>
    </row>
    <row r="23" spans="1:5" x14ac:dyDescent="0.25">
      <c r="A23" s="130" t="s">
        <v>76</v>
      </c>
      <c r="B23" s="131" t="s">
        <v>77</v>
      </c>
      <c r="C23" s="133" t="s">
        <v>78</v>
      </c>
      <c r="D23" s="131" t="s">
        <v>79</v>
      </c>
      <c r="E23" s="131" t="s">
        <v>27</v>
      </c>
    </row>
    <row r="24" spans="1:5" x14ac:dyDescent="0.25">
      <c r="A24" s="130" t="s">
        <v>80</v>
      </c>
      <c r="B24" s="131" t="s">
        <v>44</v>
      </c>
      <c r="C24" s="133" t="s">
        <v>81</v>
      </c>
      <c r="D24" s="131" t="s">
        <v>12</v>
      </c>
      <c r="E24" s="131" t="s">
        <v>27</v>
      </c>
    </row>
    <row r="25" spans="1:5" x14ac:dyDescent="0.25">
      <c r="A25" s="130" t="s">
        <v>82</v>
      </c>
      <c r="B25" s="131" t="s">
        <v>2</v>
      </c>
      <c r="C25" s="131" t="s">
        <v>83</v>
      </c>
      <c r="D25" s="131" t="s">
        <v>84</v>
      </c>
      <c r="E25" s="131" t="s">
        <v>27</v>
      </c>
    </row>
    <row r="26" spans="1:5" x14ac:dyDescent="0.25">
      <c r="A26" s="130" t="s">
        <v>85</v>
      </c>
      <c r="B26" s="131" t="s">
        <v>2</v>
      </c>
      <c r="C26" s="131" t="s">
        <v>86</v>
      </c>
      <c r="D26" s="131" t="s">
        <v>87</v>
      </c>
      <c r="E26" s="131" t="s">
        <v>27</v>
      </c>
    </row>
    <row r="27" spans="1:5" x14ac:dyDescent="0.25">
      <c r="A27" s="130" t="s">
        <v>88</v>
      </c>
      <c r="B27" s="131" t="s">
        <v>2</v>
      </c>
      <c r="C27" s="131" t="s">
        <v>89</v>
      </c>
      <c r="D27" s="131" t="s">
        <v>90</v>
      </c>
      <c r="E27" s="131" t="s">
        <v>27</v>
      </c>
    </row>
    <row r="28" spans="1:5" x14ac:dyDescent="0.25">
      <c r="A28" s="130" t="s">
        <v>91</v>
      </c>
      <c r="B28" s="131" t="s">
        <v>92</v>
      </c>
      <c r="C28" s="133" t="s">
        <v>78</v>
      </c>
      <c r="D28" s="131" t="s">
        <v>93</v>
      </c>
      <c r="E28" s="131" t="s">
        <v>27</v>
      </c>
    </row>
    <row r="29" spans="1:5" x14ac:dyDescent="0.25">
      <c r="A29" s="130" t="s">
        <v>94</v>
      </c>
      <c r="B29" s="131" t="s">
        <v>92</v>
      </c>
      <c r="C29" s="133" t="s">
        <v>78</v>
      </c>
      <c r="D29" s="131" t="s">
        <v>95</v>
      </c>
      <c r="E29" s="131" t="s">
        <v>27</v>
      </c>
    </row>
    <row r="30" spans="1:5" x14ac:dyDescent="0.25">
      <c r="A30" s="130" t="s">
        <v>96</v>
      </c>
      <c r="B30" s="131" t="s">
        <v>77</v>
      </c>
      <c r="C30" s="133" t="s">
        <v>25</v>
      </c>
      <c r="D30" s="131" t="s">
        <v>97</v>
      </c>
      <c r="E30" s="131" t="s">
        <v>27</v>
      </c>
    </row>
    <row r="31" spans="1:5" x14ac:dyDescent="0.25">
      <c r="A31" s="130" t="s">
        <v>98</v>
      </c>
      <c r="B31" s="131" t="s">
        <v>99</v>
      </c>
      <c r="C31" s="133" t="s">
        <v>78</v>
      </c>
      <c r="D31" s="131" t="s">
        <v>100</v>
      </c>
      <c r="E31" s="131" t="s">
        <v>27</v>
      </c>
    </row>
    <row r="32" spans="1:5" x14ac:dyDescent="0.25">
      <c r="A32" s="130" t="s">
        <v>101</v>
      </c>
      <c r="B32" s="131" t="s">
        <v>2</v>
      </c>
      <c r="C32" s="131" t="s">
        <v>102</v>
      </c>
      <c r="D32" s="131" t="s">
        <v>103</v>
      </c>
      <c r="E32" s="131" t="s">
        <v>27</v>
      </c>
    </row>
    <row r="33" spans="1:5" x14ac:dyDescent="0.25">
      <c r="A33" s="130" t="s">
        <v>104</v>
      </c>
      <c r="B33" s="131" t="s">
        <v>2</v>
      </c>
      <c r="C33" s="131" t="s">
        <v>74</v>
      </c>
      <c r="D33" s="131" t="s">
        <v>105</v>
      </c>
      <c r="E33" s="131" t="s">
        <v>27</v>
      </c>
    </row>
    <row r="34" spans="1:5" x14ac:dyDescent="0.25">
      <c r="A34" s="130" t="s">
        <v>106</v>
      </c>
      <c r="B34" s="131" t="s">
        <v>2</v>
      </c>
      <c r="C34" s="131" t="s">
        <v>107</v>
      </c>
      <c r="D34" s="131" t="s">
        <v>108</v>
      </c>
      <c r="E34" s="131" t="s">
        <v>27</v>
      </c>
    </row>
    <row r="35" spans="1:5" x14ac:dyDescent="0.25">
      <c r="A35" s="130" t="s">
        <v>109</v>
      </c>
      <c r="B35" s="131" t="s">
        <v>2</v>
      </c>
      <c r="C35" s="131" t="s">
        <v>110</v>
      </c>
      <c r="D35" s="131" t="s">
        <v>111</v>
      </c>
      <c r="E35" s="131" t="s">
        <v>27</v>
      </c>
    </row>
    <row r="36" spans="1:5" x14ac:dyDescent="0.25">
      <c r="A36" s="130" t="s">
        <v>112</v>
      </c>
      <c r="B36" s="131" t="s">
        <v>2</v>
      </c>
      <c r="C36" s="131" t="s">
        <v>113</v>
      </c>
      <c r="D36" s="131" t="s">
        <v>114</v>
      </c>
      <c r="E36" s="131" t="s">
        <v>27</v>
      </c>
    </row>
    <row r="37" spans="1:5" x14ac:dyDescent="0.25">
      <c r="A37" s="130" t="s">
        <v>115</v>
      </c>
      <c r="B37" s="131" t="s">
        <v>77</v>
      </c>
      <c r="C37" s="133" t="s">
        <v>116</v>
      </c>
      <c r="D37" s="131" t="s">
        <v>117</v>
      </c>
      <c r="E37" s="131" t="s">
        <v>27</v>
      </c>
    </row>
    <row r="38" spans="1:5" x14ac:dyDescent="0.25">
      <c r="A38" s="130" t="s">
        <v>118</v>
      </c>
      <c r="B38" s="131" t="s">
        <v>52</v>
      </c>
      <c r="C38" s="131" t="s">
        <v>25</v>
      </c>
      <c r="D38" s="131" t="s">
        <v>119</v>
      </c>
      <c r="E38" s="131" t="s">
        <v>27</v>
      </c>
    </row>
    <row r="39" spans="1:5" x14ac:dyDescent="0.25">
      <c r="A39" s="130" t="s">
        <v>120</v>
      </c>
      <c r="B39" s="131" t="s">
        <v>52</v>
      </c>
      <c r="C39" s="131" t="s">
        <v>25</v>
      </c>
      <c r="D39" s="131" t="s">
        <v>121</v>
      </c>
      <c r="E39" s="131" t="s">
        <v>27</v>
      </c>
    </row>
    <row r="40" spans="1:5" x14ac:dyDescent="0.25">
      <c r="A40" s="130" t="s">
        <v>122</v>
      </c>
      <c r="B40" s="131" t="s">
        <v>52</v>
      </c>
      <c r="C40" s="131" t="s">
        <v>81</v>
      </c>
      <c r="D40" s="131" t="s">
        <v>53</v>
      </c>
      <c r="E40" s="131" t="s">
        <v>27</v>
      </c>
    </row>
    <row r="41" spans="1:5" x14ac:dyDescent="0.25">
      <c r="A41" s="130" t="s">
        <v>123</v>
      </c>
      <c r="B41" s="131" t="s">
        <v>55</v>
      </c>
      <c r="C41" s="131" t="s">
        <v>25</v>
      </c>
      <c r="D41" s="131" t="s">
        <v>124</v>
      </c>
      <c r="E41" s="131" t="s">
        <v>27</v>
      </c>
    </row>
    <row r="42" spans="1:5" x14ac:dyDescent="0.25">
      <c r="A42" s="130" t="s">
        <v>125</v>
      </c>
      <c r="B42" s="131" t="s">
        <v>126</v>
      </c>
      <c r="C42" s="131" t="s">
        <v>81</v>
      </c>
      <c r="D42" s="131" t="s">
        <v>56</v>
      </c>
      <c r="E42" s="131" t="s">
        <v>27</v>
      </c>
    </row>
    <row r="43" spans="1:5" x14ac:dyDescent="0.25">
      <c r="A43" s="130" t="s">
        <v>127</v>
      </c>
      <c r="B43" s="131" t="s">
        <v>2</v>
      </c>
      <c r="C43" s="131" t="s">
        <v>128</v>
      </c>
      <c r="D43" s="131" t="s">
        <v>129</v>
      </c>
      <c r="E43" s="131" t="s">
        <v>27</v>
      </c>
    </row>
    <row r="44" spans="1:5" x14ac:dyDescent="0.25">
      <c r="A44" s="130" t="s">
        <v>130</v>
      </c>
      <c r="B44" s="131" t="s">
        <v>2</v>
      </c>
      <c r="C44" s="131" t="s">
        <v>131</v>
      </c>
      <c r="D44" s="131" t="s">
        <v>132</v>
      </c>
      <c r="E44" s="131" t="s">
        <v>27</v>
      </c>
    </row>
    <row r="45" spans="1:5" x14ac:dyDescent="0.25">
      <c r="A45" s="130" t="s">
        <v>133</v>
      </c>
      <c r="B45" s="131" t="s">
        <v>2</v>
      </c>
      <c r="C45" s="131" t="s">
        <v>107</v>
      </c>
      <c r="D45" s="131" t="s">
        <v>134</v>
      </c>
      <c r="E45" s="131" t="s">
        <v>27</v>
      </c>
    </row>
    <row r="46" spans="1:5" x14ac:dyDescent="0.25">
      <c r="A46" s="130" t="s">
        <v>135</v>
      </c>
      <c r="B46" s="131" t="s">
        <v>2</v>
      </c>
      <c r="C46" s="131" t="s">
        <v>74</v>
      </c>
      <c r="D46" s="131" t="s">
        <v>136</v>
      </c>
      <c r="E46" s="131" t="s">
        <v>27</v>
      </c>
    </row>
    <row r="47" spans="1:5" x14ac:dyDescent="0.25">
      <c r="A47" s="130" t="s">
        <v>137</v>
      </c>
      <c r="B47" s="131" t="s">
        <v>2</v>
      </c>
      <c r="C47" s="131" t="s">
        <v>138</v>
      </c>
      <c r="D47" s="131" t="s">
        <v>139</v>
      </c>
      <c r="E47" s="131" t="s">
        <v>27</v>
      </c>
    </row>
    <row r="48" spans="1:5" x14ac:dyDescent="0.25">
      <c r="A48" s="130" t="s">
        <v>140</v>
      </c>
      <c r="B48" s="131" t="s">
        <v>2</v>
      </c>
      <c r="C48" s="131" t="s">
        <v>71</v>
      </c>
      <c r="D48" s="131" t="s">
        <v>141</v>
      </c>
      <c r="E48" s="131" t="s">
        <v>27</v>
      </c>
    </row>
    <row r="49" spans="1:5" x14ac:dyDescent="0.25">
      <c r="A49" s="130" t="s">
        <v>142</v>
      </c>
      <c r="B49" s="131" t="s">
        <v>2</v>
      </c>
      <c r="C49" s="131" t="s">
        <v>64</v>
      </c>
      <c r="D49" s="131" t="s">
        <v>143</v>
      </c>
      <c r="E49" s="131" t="s">
        <v>27</v>
      </c>
    </row>
    <row r="50" spans="1:5" x14ac:dyDescent="0.25">
      <c r="A50" s="130" t="s">
        <v>144</v>
      </c>
      <c r="B50" s="131" t="s">
        <v>2</v>
      </c>
      <c r="C50" s="131" t="s">
        <v>145</v>
      </c>
      <c r="D50" s="131" t="s">
        <v>146</v>
      </c>
      <c r="E50" s="131" t="s">
        <v>27</v>
      </c>
    </row>
    <row r="51" spans="1:5" x14ac:dyDescent="0.25">
      <c r="A51" s="130" t="s">
        <v>147</v>
      </c>
      <c r="B51" s="131" t="s">
        <v>77</v>
      </c>
      <c r="C51" s="131" t="s">
        <v>116</v>
      </c>
      <c r="D51" s="131" t="s">
        <v>148</v>
      </c>
      <c r="E51" s="131" t="s">
        <v>27</v>
      </c>
    </row>
    <row r="52" spans="1:5" x14ac:dyDescent="0.25">
      <c r="A52" s="130" t="s">
        <v>149</v>
      </c>
      <c r="B52" s="131" t="s">
        <v>52</v>
      </c>
      <c r="C52" s="131" t="s">
        <v>45</v>
      </c>
      <c r="D52" s="131" t="s">
        <v>150</v>
      </c>
      <c r="E52" s="131" t="s">
        <v>27</v>
      </c>
    </row>
    <row r="53" spans="1:5" x14ac:dyDescent="0.25">
      <c r="A53" s="130" t="s">
        <v>151</v>
      </c>
      <c r="B53" s="131" t="s">
        <v>152</v>
      </c>
      <c r="C53" s="131" t="s">
        <v>81</v>
      </c>
      <c r="D53" s="131" t="s">
        <v>153</v>
      </c>
      <c r="E53" s="131" t="s">
        <v>27</v>
      </c>
    </row>
    <row r="54" spans="1:5" x14ac:dyDescent="0.25">
      <c r="A54" s="130" t="s">
        <v>154</v>
      </c>
      <c r="B54" s="131" t="s">
        <v>77</v>
      </c>
      <c r="C54" s="131" t="s">
        <v>25</v>
      </c>
      <c r="D54" s="131" t="s">
        <v>155</v>
      </c>
      <c r="E54" s="131" t="s">
        <v>27</v>
      </c>
    </row>
    <row r="55" spans="1:5" x14ac:dyDescent="0.25">
      <c r="A55" s="130" t="s">
        <v>156</v>
      </c>
      <c r="B55" s="131" t="s">
        <v>2</v>
      </c>
      <c r="C55" s="131" t="s">
        <v>45</v>
      </c>
      <c r="D55" s="131" t="s">
        <v>157</v>
      </c>
      <c r="E55" s="131" t="s">
        <v>27</v>
      </c>
    </row>
    <row r="56" spans="1:5" x14ac:dyDescent="0.25">
      <c r="A56" s="130" t="s">
        <v>158</v>
      </c>
      <c r="B56" s="131" t="s">
        <v>2</v>
      </c>
      <c r="C56" s="134" t="s">
        <v>45</v>
      </c>
      <c r="D56" s="131" t="s">
        <v>159</v>
      </c>
      <c r="E56" s="131" t="s">
        <v>27</v>
      </c>
    </row>
    <row r="57" spans="1:5" x14ac:dyDescent="0.25">
      <c r="A57" s="130" t="s">
        <v>160</v>
      </c>
      <c r="B57" s="131" t="s">
        <v>2</v>
      </c>
      <c r="C57" s="131" t="s">
        <v>45</v>
      </c>
      <c r="D57" s="131" t="s">
        <v>161</v>
      </c>
      <c r="E57" s="131" t="s">
        <v>27</v>
      </c>
    </row>
    <row r="58" spans="1:5" x14ac:dyDescent="0.25">
      <c r="A58" s="130" t="s">
        <v>162</v>
      </c>
      <c r="B58" s="131" t="s">
        <v>52</v>
      </c>
      <c r="C58" s="131" t="s">
        <v>45</v>
      </c>
      <c r="D58" s="131" t="s">
        <v>163</v>
      </c>
      <c r="E58" s="131" t="s">
        <v>27</v>
      </c>
    </row>
    <row r="59" spans="1:5" x14ac:dyDescent="0.25">
      <c r="A59" s="130" t="s">
        <v>164</v>
      </c>
      <c r="B59" s="131" t="s">
        <v>152</v>
      </c>
      <c r="C59" s="131" t="s">
        <v>25</v>
      </c>
      <c r="D59" s="131" t="s">
        <v>165</v>
      </c>
      <c r="E59" s="131" t="s">
        <v>27</v>
      </c>
    </row>
    <row r="60" spans="1:5" x14ac:dyDescent="0.25">
      <c r="A60" s="130" t="s">
        <v>166</v>
      </c>
      <c r="B60" s="131" t="s">
        <v>167</v>
      </c>
      <c r="C60" s="131" t="s">
        <v>81</v>
      </c>
      <c r="D60" s="131" t="s">
        <v>168</v>
      </c>
      <c r="E60" s="131" t="s">
        <v>27</v>
      </c>
    </row>
    <row r="61" spans="1:5" x14ac:dyDescent="0.25">
      <c r="A61" s="130" t="s">
        <v>169</v>
      </c>
      <c r="B61" s="131" t="s">
        <v>52</v>
      </c>
      <c r="C61" s="131" t="s">
        <v>25</v>
      </c>
      <c r="D61" s="131" t="s">
        <v>53</v>
      </c>
      <c r="E61" s="131" t="s">
        <v>27</v>
      </c>
    </row>
    <row r="62" spans="1:5" x14ac:dyDescent="0.25">
      <c r="A62" s="130" t="s">
        <v>170</v>
      </c>
      <c r="B62" s="131" t="s">
        <v>44</v>
      </c>
      <c r="C62" s="131" t="s">
        <v>64</v>
      </c>
      <c r="D62" s="131" t="s">
        <v>11</v>
      </c>
      <c r="E62" s="131" t="s">
        <v>27</v>
      </c>
    </row>
    <row r="63" spans="1:5" x14ac:dyDescent="0.25">
      <c r="A63" s="130" t="s">
        <v>171</v>
      </c>
      <c r="B63" s="131" t="s">
        <v>44</v>
      </c>
      <c r="C63" s="131" t="s">
        <v>45</v>
      </c>
      <c r="D63" s="131" t="s">
        <v>9</v>
      </c>
      <c r="E63" s="131" t="s">
        <v>27</v>
      </c>
    </row>
    <row r="64" spans="1:5" x14ac:dyDescent="0.25">
      <c r="A64" s="130" t="s">
        <v>172</v>
      </c>
      <c r="B64" s="131" t="s">
        <v>44</v>
      </c>
      <c r="C64" s="131" t="s">
        <v>81</v>
      </c>
      <c r="D64" s="131" t="s">
        <v>10</v>
      </c>
      <c r="E64" s="131" t="s">
        <v>27</v>
      </c>
    </row>
    <row r="65" spans="1:5" x14ac:dyDescent="0.25">
      <c r="A65" s="130" t="s">
        <v>173</v>
      </c>
      <c r="B65" s="131" t="s">
        <v>77</v>
      </c>
      <c r="C65" s="131" t="s">
        <v>116</v>
      </c>
      <c r="D65" s="131" t="s">
        <v>174</v>
      </c>
      <c r="E65" s="131" t="s">
        <v>27</v>
      </c>
    </row>
    <row r="66" spans="1:5" x14ac:dyDescent="0.25">
      <c r="A66" s="130" t="s">
        <v>175</v>
      </c>
      <c r="B66" s="131" t="s">
        <v>167</v>
      </c>
      <c r="C66" s="131" t="s">
        <v>176</v>
      </c>
      <c r="D66" s="131"/>
      <c r="E66" s="131" t="s">
        <v>27</v>
      </c>
    </row>
    <row r="67" spans="1:5" x14ac:dyDescent="0.25">
      <c r="A67" s="130" t="s">
        <v>177</v>
      </c>
      <c r="B67" s="131" t="s">
        <v>167</v>
      </c>
      <c r="C67" s="131" t="s">
        <v>176</v>
      </c>
      <c r="D67" s="131"/>
      <c r="E67" s="131" t="s">
        <v>27</v>
      </c>
    </row>
    <row r="68" spans="1:5" x14ac:dyDescent="0.25">
      <c r="A68" s="130" t="s">
        <v>178</v>
      </c>
      <c r="B68" s="131" t="s">
        <v>2</v>
      </c>
      <c r="C68" s="131" t="s">
        <v>179</v>
      </c>
      <c r="D68" s="131" t="s">
        <v>180</v>
      </c>
      <c r="E68" s="131" t="s">
        <v>27</v>
      </c>
    </row>
    <row r="69" spans="1:5" x14ac:dyDescent="0.25">
      <c r="A69" s="130" t="s">
        <v>181</v>
      </c>
      <c r="B69" s="131" t="s">
        <v>2</v>
      </c>
      <c r="C69" s="131" t="s">
        <v>45</v>
      </c>
      <c r="D69" s="130" t="s">
        <v>182</v>
      </c>
      <c r="E69" s="131" t="s">
        <v>27</v>
      </c>
    </row>
    <row r="70" spans="1:5" x14ac:dyDescent="0.25">
      <c r="A70" s="135" t="s">
        <v>183</v>
      </c>
      <c r="B70" s="131" t="s">
        <v>2</v>
      </c>
      <c r="C70" s="136" t="s">
        <v>64</v>
      </c>
      <c r="D70" s="135" t="s">
        <v>184</v>
      </c>
      <c r="E70" s="131" t="s">
        <v>27</v>
      </c>
    </row>
    <row r="71" spans="1:5" x14ac:dyDescent="0.25">
      <c r="A71" s="135" t="s">
        <v>185</v>
      </c>
      <c r="B71" s="131" t="s">
        <v>2</v>
      </c>
      <c r="C71" s="136" t="s">
        <v>64</v>
      </c>
      <c r="D71" s="135" t="s">
        <v>186</v>
      </c>
      <c r="E71" s="131" t="s">
        <v>27</v>
      </c>
    </row>
    <row r="72" spans="1:5" x14ac:dyDescent="0.25">
      <c r="A72" s="135" t="s">
        <v>187</v>
      </c>
      <c r="B72" s="131" t="s">
        <v>2</v>
      </c>
      <c r="C72" s="136" t="s">
        <v>188</v>
      </c>
      <c r="D72" s="135" t="s">
        <v>189</v>
      </c>
      <c r="E72" s="131" t="s">
        <v>27</v>
      </c>
    </row>
    <row r="73" spans="1:5" x14ac:dyDescent="0.25">
      <c r="A73" s="135" t="s">
        <v>190</v>
      </c>
      <c r="B73" s="131" t="s">
        <v>2</v>
      </c>
      <c r="C73" s="136" t="s">
        <v>64</v>
      </c>
      <c r="D73" s="135" t="s">
        <v>191</v>
      </c>
      <c r="E73" s="131" t="s">
        <v>27</v>
      </c>
    </row>
    <row r="74" spans="1:5" x14ac:dyDescent="0.25">
      <c r="A74" s="135" t="s">
        <v>192</v>
      </c>
      <c r="B74" s="131" t="s">
        <v>77</v>
      </c>
      <c r="C74" s="136" t="s">
        <v>78</v>
      </c>
      <c r="D74" s="135" t="s">
        <v>193</v>
      </c>
      <c r="E74" s="131" t="s">
        <v>27</v>
      </c>
    </row>
    <row r="75" spans="1:5" x14ac:dyDescent="0.25">
      <c r="A75" s="135" t="s">
        <v>194</v>
      </c>
      <c r="B75" s="131" t="s">
        <v>195</v>
      </c>
      <c r="C75" s="136" t="s">
        <v>89</v>
      </c>
      <c r="D75" s="135" t="s">
        <v>196</v>
      </c>
      <c r="E75" s="131" t="s">
        <v>27</v>
      </c>
    </row>
    <row r="76" spans="1:5" x14ac:dyDescent="0.25">
      <c r="A76" s="135" t="s">
        <v>197</v>
      </c>
      <c r="B76" s="131" t="s">
        <v>55</v>
      </c>
      <c r="C76" s="136" t="s">
        <v>89</v>
      </c>
      <c r="D76" s="135" t="s">
        <v>198</v>
      </c>
      <c r="E76" s="131" t="s">
        <v>27</v>
      </c>
    </row>
    <row r="77" spans="1:5" x14ac:dyDescent="0.25">
      <c r="A77" s="130" t="s">
        <v>199</v>
      </c>
      <c r="B77" s="131" t="s">
        <v>55</v>
      </c>
      <c r="C77" s="131" t="s">
        <v>89</v>
      </c>
      <c r="D77" s="131" t="s">
        <v>200</v>
      </c>
      <c r="E77" s="131" t="s">
        <v>27</v>
      </c>
    </row>
    <row r="78" spans="1:5" x14ac:dyDescent="0.25">
      <c r="A78" s="130" t="s">
        <v>201</v>
      </c>
      <c r="B78" s="131" t="s">
        <v>55</v>
      </c>
      <c r="C78" s="131" t="s">
        <v>89</v>
      </c>
      <c r="D78" s="131" t="s">
        <v>202</v>
      </c>
      <c r="E78" s="131" t="s">
        <v>27</v>
      </c>
    </row>
    <row r="79" spans="1:5" x14ac:dyDescent="0.25">
      <c r="A79" s="130" t="s">
        <v>203</v>
      </c>
      <c r="B79" s="131" t="s">
        <v>19</v>
      </c>
      <c r="C79" s="131" t="s">
        <v>25</v>
      </c>
      <c r="D79" s="131" t="s">
        <v>204</v>
      </c>
      <c r="E79" s="131" t="s">
        <v>27</v>
      </c>
    </row>
    <row r="80" spans="1:5" x14ac:dyDescent="0.25">
      <c r="A80" s="130" t="s">
        <v>205</v>
      </c>
      <c r="B80" s="131" t="s">
        <v>2</v>
      </c>
      <c r="C80" s="131" t="s">
        <v>74</v>
      </c>
      <c r="D80" s="131" t="s">
        <v>75</v>
      </c>
      <c r="E80" s="131" t="s">
        <v>27</v>
      </c>
    </row>
    <row r="81" spans="1:5" x14ac:dyDescent="0.25">
      <c r="A81" s="130" t="s">
        <v>206</v>
      </c>
      <c r="B81" s="131" t="s">
        <v>207</v>
      </c>
      <c r="C81" s="131" t="s">
        <v>45</v>
      </c>
      <c r="D81" s="131" t="s">
        <v>208</v>
      </c>
      <c r="E81" s="131" t="s">
        <v>27</v>
      </c>
    </row>
    <row r="82" spans="1:5" x14ac:dyDescent="0.25">
      <c r="A82" s="130" t="s">
        <v>209</v>
      </c>
      <c r="B82" s="131" t="s">
        <v>2</v>
      </c>
      <c r="C82" s="134" t="s">
        <v>113</v>
      </c>
      <c r="D82" s="131" t="s">
        <v>210</v>
      </c>
      <c r="E82" s="131" t="s">
        <v>27</v>
      </c>
    </row>
    <row r="83" spans="1:5" x14ac:dyDescent="0.25">
      <c r="A83" s="130" t="s">
        <v>211</v>
      </c>
      <c r="B83" s="131" t="s">
        <v>2</v>
      </c>
      <c r="C83" s="131" t="s">
        <v>25</v>
      </c>
      <c r="D83" s="131" t="s">
        <v>212</v>
      </c>
      <c r="E83" s="131" t="s">
        <v>27</v>
      </c>
    </row>
    <row r="84" spans="1:5" x14ac:dyDescent="0.25">
      <c r="A84" s="130" t="s">
        <v>213</v>
      </c>
      <c r="B84" s="131" t="s">
        <v>52</v>
      </c>
      <c r="C84" s="131" t="s">
        <v>45</v>
      </c>
      <c r="D84" s="131" t="s">
        <v>214</v>
      </c>
      <c r="E84" s="131" t="s">
        <v>27</v>
      </c>
    </row>
    <row r="85" spans="1:5" x14ac:dyDescent="0.25">
      <c r="A85" s="130" t="s">
        <v>215</v>
      </c>
      <c r="B85" s="131" t="s">
        <v>216</v>
      </c>
      <c r="C85" s="131" t="s">
        <v>81</v>
      </c>
      <c r="D85" s="131" t="s">
        <v>4</v>
      </c>
      <c r="E85" s="131" t="s">
        <v>27</v>
      </c>
    </row>
    <row r="86" spans="1:5" x14ac:dyDescent="0.25">
      <c r="A86" s="130" t="s">
        <v>217</v>
      </c>
      <c r="B86" s="131" t="s">
        <v>2</v>
      </c>
      <c r="C86" s="131" t="s">
        <v>71</v>
      </c>
      <c r="D86" s="131" t="s">
        <v>218</v>
      </c>
      <c r="E86" s="131" t="s">
        <v>27</v>
      </c>
    </row>
    <row r="87" spans="1:5" x14ac:dyDescent="0.25">
      <c r="A87" s="130" t="s">
        <v>219</v>
      </c>
      <c r="B87" s="131" t="s">
        <v>2</v>
      </c>
      <c r="C87" s="131" t="s">
        <v>138</v>
      </c>
      <c r="D87" s="131" t="s">
        <v>220</v>
      </c>
      <c r="E87" s="131" t="s">
        <v>27</v>
      </c>
    </row>
    <row r="88" spans="1:5" x14ac:dyDescent="0.25">
      <c r="A88" s="130" t="s">
        <v>221</v>
      </c>
      <c r="B88" s="131" t="s">
        <v>2</v>
      </c>
      <c r="C88" s="131" t="s">
        <v>145</v>
      </c>
      <c r="D88" s="131" t="s">
        <v>146</v>
      </c>
      <c r="E88" s="131" t="s">
        <v>27</v>
      </c>
    </row>
    <row r="89" spans="1:5" x14ac:dyDescent="0.25">
      <c r="A89" s="130" t="s">
        <v>222</v>
      </c>
      <c r="B89" s="131" t="s">
        <v>77</v>
      </c>
      <c r="C89" s="131" t="s">
        <v>116</v>
      </c>
      <c r="D89" s="131" t="s">
        <v>223</v>
      </c>
      <c r="E89" s="131" t="s">
        <v>27</v>
      </c>
    </row>
    <row r="90" spans="1:5" x14ac:dyDescent="0.25">
      <c r="A90" s="130" t="s">
        <v>224</v>
      </c>
      <c r="B90" s="131" t="s">
        <v>77</v>
      </c>
      <c r="C90" s="131" t="s">
        <v>25</v>
      </c>
      <c r="D90" s="131" t="s">
        <v>225</v>
      </c>
      <c r="E90" s="131" t="s">
        <v>27</v>
      </c>
    </row>
    <row r="91" spans="1:5" x14ac:dyDescent="0.25">
      <c r="A91" s="130" t="s">
        <v>226</v>
      </c>
      <c r="B91" s="131" t="s">
        <v>38</v>
      </c>
      <c r="C91" s="131" t="s">
        <v>45</v>
      </c>
      <c r="D91" s="131" t="s">
        <v>227</v>
      </c>
      <c r="E91" s="131" t="s">
        <v>27</v>
      </c>
    </row>
    <row r="92" spans="1:5" x14ac:dyDescent="0.25">
      <c r="A92" s="130" t="s">
        <v>228</v>
      </c>
      <c r="B92" s="131" t="s">
        <v>2</v>
      </c>
      <c r="C92" s="131" t="s">
        <v>45</v>
      </c>
      <c r="D92" s="131" t="s">
        <v>229</v>
      </c>
      <c r="E92" s="131" t="s">
        <v>27</v>
      </c>
    </row>
    <row r="93" spans="1:5" x14ac:dyDescent="0.25">
      <c r="A93" s="130" t="s">
        <v>230</v>
      </c>
      <c r="B93" s="131" t="s">
        <v>2</v>
      </c>
      <c r="C93" s="131" t="s">
        <v>45</v>
      </c>
      <c r="D93" s="131" t="s">
        <v>231</v>
      </c>
      <c r="E93" s="131" t="s">
        <v>27</v>
      </c>
    </row>
    <row r="94" spans="1:5" x14ac:dyDescent="0.25">
      <c r="A94" s="130" t="s">
        <v>232</v>
      </c>
      <c r="B94" s="131" t="s">
        <v>2</v>
      </c>
      <c r="C94" s="131" t="s">
        <v>45</v>
      </c>
      <c r="D94" s="131" t="s">
        <v>161</v>
      </c>
      <c r="E94" s="131" t="s">
        <v>27</v>
      </c>
    </row>
    <row r="95" spans="1:5" x14ac:dyDescent="0.25">
      <c r="A95" s="130" t="s">
        <v>233</v>
      </c>
      <c r="B95" s="131" t="s">
        <v>234</v>
      </c>
      <c r="C95" s="131" t="s">
        <v>45</v>
      </c>
      <c r="D95" s="131" t="s">
        <v>235</v>
      </c>
      <c r="E95" s="131" t="s">
        <v>27</v>
      </c>
    </row>
    <row r="96" spans="1:5" x14ac:dyDescent="0.25">
      <c r="A96" s="130" t="s">
        <v>236</v>
      </c>
      <c r="B96" s="131" t="s">
        <v>237</v>
      </c>
      <c r="C96" s="131" t="s">
        <v>45</v>
      </c>
      <c r="D96" s="131" t="s">
        <v>238</v>
      </c>
      <c r="E96" s="131" t="s">
        <v>27</v>
      </c>
    </row>
    <row r="97" spans="1:5" x14ac:dyDescent="0.25">
      <c r="A97" s="130" t="s">
        <v>239</v>
      </c>
      <c r="B97" s="131" t="s">
        <v>2</v>
      </c>
      <c r="C97" s="131" t="s">
        <v>45</v>
      </c>
      <c r="D97" s="131" t="s">
        <v>240</v>
      </c>
      <c r="E97" s="131" t="s">
        <v>27</v>
      </c>
    </row>
    <row r="98" spans="1:5" x14ac:dyDescent="0.25">
      <c r="A98" s="130" t="s">
        <v>241</v>
      </c>
      <c r="B98" s="131" t="s">
        <v>99</v>
      </c>
      <c r="C98" s="131" t="s">
        <v>78</v>
      </c>
      <c r="D98" s="131" t="s">
        <v>242</v>
      </c>
      <c r="E98" s="131" t="s">
        <v>27</v>
      </c>
    </row>
    <row r="99" spans="1:5" x14ac:dyDescent="0.25">
      <c r="A99" s="130" t="s">
        <v>243</v>
      </c>
      <c r="B99" s="131" t="s">
        <v>99</v>
      </c>
      <c r="C99" s="131" t="s">
        <v>78</v>
      </c>
      <c r="D99" s="131" t="s">
        <v>244</v>
      </c>
      <c r="E99" s="131" t="s">
        <v>27</v>
      </c>
    </row>
    <row r="100" spans="1:5" x14ac:dyDescent="0.25">
      <c r="A100" s="130" t="s">
        <v>245</v>
      </c>
      <c r="B100" s="131" t="s">
        <v>92</v>
      </c>
      <c r="C100" s="131" t="s">
        <v>25</v>
      </c>
      <c r="D100" s="131" t="s">
        <v>246</v>
      </c>
      <c r="E100" s="131" t="s">
        <v>27</v>
      </c>
    </row>
    <row r="101" spans="1:5" x14ac:dyDescent="0.25">
      <c r="A101" s="130" t="s">
        <v>247</v>
      </c>
      <c r="B101" s="131" t="s">
        <v>99</v>
      </c>
      <c r="C101" s="131" t="s">
        <v>25</v>
      </c>
      <c r="D101" s="131" t="s">
        <v>248</v>
      </c>
      <c r="E101" s="131" t="s">
        <v>27</v>
      </c>
    </row>
    <row r="102" spans="1:5" x14ac:dyDescent="0.25">
      <c r="A102" s="130" t="s">
        <v>249</v>
      </c>
      <c r="B102" s="131" t="s">
        <v>2</v>
      </c>
      <c r="C102" s="131" t="s">
        <v>25</v>
      </c>
      <c r="D102" s="131" t="s">
        <v>250</v>
      </c>
      <c r="E102" s="131" t="s">
        <v>27</v>
      </c>
    </row>
    <row r="103" spans="1:5" x14ac:dyDescent="0.25">
      <c r="A103" s="130" t="s">
        <v>251</v>
      </c>
      <c r="B103" s="131" t="s">
        <v>2</v>
      </c>
      <c r="C103" s="131" t="s">
        <v>113</v>
      </c>
      <c r="D103" s="131" t="s">
        <v>252</v>
      </c>
      <c r="E103" s="131" t="s">
        <v>27</v>
      </c>
    </row>
    <row r="104" spans="1:5" x14ac:dyDescent="0.25">
      <c r="A104" s="137" t="s">
        <v>253</v>
      </c>
      <c r="B104" s="138" t="s">
        <v>152</v>
      </c>
      <c r="C104" s="138" t="s">
        <v>64</v>
      </c>
      <c r="D104" s="138" t="s">
        <v>254</v>
      </c>
      <c r="E104" s="139" t="s">
        <v>255</v>
      </c>
    </row>
    <row r="105" spans="1:5" x14ac:dyDescent="0.25">
      <c r="A105" s="130" t="s">
        <v>256</v>
      </c>
      <c r="B105" s="131" t="s">
        <v>19</v>
      </c>
      <c r="C105" s="131" t="s">
        <v>25</v>
      </c>
      <c r="D105" s="131" t="s">
        <v>257</v>
      </c>
      <c r="E105" s="131" t="s">
        <v>27</v>
      </c>
    </row>
    <row r="106" spans="1:5" x14ac:dyDescent="0.25">
      <c r="A106" s="130" t="s">
        <v>258</v>
      </c>
      <c r="B106" s="131" t="s">
        <v>99</v>
      </c>
      <c r="C106" s="131" t="s">
        <v>25</v>
      </c>
      <c r="D106" s="131" t="s">
        <v>259</v>
      </c>
      <c r="E106" s="131" t="s">
        <v>27</v>
      </c>
    </row>
    <row r="107" spans="1:5" x14ac:dyDescent="0.25">
      <c r="A107" s="130" t="s">
        <v>260</v>
      </c>
      <c r="B107" s="131" t="s">
        <v>19</v>
      </c>
      <c r="C107" s="131" t="s">
        <v>78</v>
      </c>
      <c r="D107" s="131" t="s">
        <v>257</v>
      </c>
      <c r="E107" s="131" t="s">
        <v>27</v>
      </c>
    </row>
    <row r="108" spans="1:5" x14ac:dyDescent="0.25">
      <c r="A108" s="130" t="s">
        <v>261</v>
      </c>
      <c r="B108" s="131" t="s">
        <v>77</v>
      </c>
      <c r="C108" s="131" t="s">
        <v>116</v>
      </c>
      <c r="D108" s="131" t="s">
        <v>262</v>
      </c>
      <c r="E108" s="131" t="s">
        <v>27</v>
      </c>
    </row>
    <row r="109" spans="1:5" x14ac:dyDescent="0.25">
      <c r="A109" s="130" t="s">
        <v>263</v>
      </c>
      <c r="B109" s="131" t="s">
        <v>77</v>
      </c>
      <c r="C109" s="131" t="s">
        <v>116</v>
      </c>
      <c r="D109" s="131" t="s">
        <v>264</v>
      </c>
      <c r="E109" s="131" t="s">
        <v>27</v>
      </c>
    </row>
    <row r="110" spans="1:5" x14ac:dyDescent="0.25">
      <c r="A110" s="130" t="s">
        <v>265</v>
      </c>
      <c r="B110" s="131" t="s">
        <v>52</v>
      </c>
      <c r="C110" s="131" t="s">
        <v>25</v>
      </c>
      <c r="D110" s="131" t="s">
        <v>163</v>
      </c>
      <c r="E110" s="131" t="s">
        <v>27</v>
      </c>
    </row>
    <row r="111" spans="1:5" x14ac:dyDescent="0.25">
      <c r="A111" s="130" t="s">
        <v>266</v>
      </c>
      <c r="B111" s="131" t="s">
        <v>55</v>
      </c>
      <c r="C111" s="131" t="s">
        <v>25</v>
      </c>
      <c r="D111" s="131" t="s">
        <v>124</v>
      </c>
      <c r="E111" s="131" t="s">
        <v>27</v>
      </c>
    </row>
    <row r="112" spans="1:5" x14ac:dyDescent="0.25">
      <c r="A112" s="130" t="s">
        <v>267</v>
      </c>
      <c r="B112" s="131" t="s">
        <v>77</v>
      </c>
      <c r="C112" s="131" t="s">
        <v>116</v>
      </c>
      <c r="D112" s="131" t="s">
        <v>268</v>
      </c>
      <c r="E112" s="131" t="s">
        <v>27</v>
      </c>
    </row>
    <row r="113" spans="1:5" x14ac:dyDescent="0.25">
      <c r="A113" s="130" t="s">
        <v>269</v>
      </c>
      <c r="B113" s="131" t="s">
        <v>2</v>
      </c>
      <c r="C113" s="131" t="s">
        <v>179</v>
      </c>
      <c r="D113" s="131" t="s">
        <v>270</v>
      </c>
      <c r="E113" s="131" t="s">
        <v>27</v>
      </c>
    </row>
    <row r="114" spans="1:5" x14ac:dyDescent="0.25">
      <c r="A114" s="130" t="s">
        <v>271</v>
      </c>
      <c r="B114" s="131" t="s">
        <v>2</v>
      </c>
      <c r="C114" s="131" t="s">
        <v>179</v>
      </c>
      <c r="D114" s="131" t="s">
        <v>272</v>
      </c>
      <c r="E114" s="131" t="s">
        <v>27</v>
      </c>
    </row>
    <row r="115" spans="1:5" x14ac:dyDescent="0.25">
      <c r="A115" s="130" t="s">
        <v>273</v>
      </c>
      <c r="B115" s="131" t="s">
        <v>52</v>
      </c>
      <c r="C115" s="131" t="s">
        <v>25</v>
      </c>
      <c r="D115" s="131" t="s">
        <v>274</v>
      </c>
      <c r="E115" s="131" t="s">
        <v>27</v>
      </c>
    </row>
    <row r="116" spans="1:5" x14ac:dyDescent="0.25">
      <c r="A116" s="137" t="s">
        <v>275</v>
      </c>
      <c r="B116" s="138" t="s">
        <v>152</v>
      </c>
      <c r="C116" s="138" t="s">
        <v>113</v>
      </c>
      <c r="D116" s="138" t="s">
        <v>276</v>
      </c>
      <c r="E116" s="139" t="s">
        <v>255</v>
      </c>
    </row>
    <row r="117" spans="1:5" x14ac:dyDescent="0.25">
      <c r="A117" s="130" t="s">
        <v>277</v>
      </c>
      <c r="B117" s="131" t="s">
        <v>278</v>
      </c>
      <c r="C117" s="131" t="s">
        <v>279</v>
      </c>
      <c r="D117" s="131"/>
      <c r="E117" s="131" t="s">
        <v>27</v>
      </c>
    </row>
    <row r="118" spans="1:5" x14ac:dyDescent="0.25">
      <c r="A118" s="137" t="s">
        <v>280</v>
      </c>
      <c r="B118" s="138" t="s">
        <v>38</v>
      </c>
      <c r="C118" s="138" t="s">
        <v>281</v>
      </c>
      <c r="D118" s="138" t="s">
        <v>282</v>
      </c>
      <c r="E118" s="138" t="s">
        <v>255</v>
      </c>
    </row>
    <row r="119" spans="1:5" x14ac:dyDescent="0.25">
      <c r="A119" s="130" t="s">
        <v>283</v>
      </c>
      <c r="B119" s="131" t="s">
        <v>19</v>
      </c>
      <c r="C119" s="131" t="s">
        <v>281</v>
      </c>
      <c r="D119" s="131" t="s">
        <v>284</v>
      </c>
      <c r="E119" s="131" t="s">
        <v>27</v>
      </c>
    </row>
    <row r="120" spans="1:5" x14ac:dyDescent="0.25">
      <c r="A120" s="130" t="s">
        <v>285</v>
      </c>
      <c r="B120" s="131" t="s">
        <v>19</v>
      </c>
      <c r="C120" s="131" t="s">
        <v>281</v>
      </c>
      <c r="D120" s="131" t="s">
        <v>286</v>
      </c>
      <c r="E120" s="131" t="s">
        <v>27</v>
      </c>
    </row>
    <row r="121" spans="1:5" x14ac:dyDescent="0.25">
      <c r="A121" s="130" t="s">
        <v>287</v>
      </c>
      <c r="B121" s="131" t="s">
        <v>19</v>
      </c>
      <c r="C121" s="131" t="s">
        <v>281</v>
      </c>
      <c r="D121" s="131" t="s">
        <v>288</v>
      </c>
      <c r="E121" s="131" t="s">
        <v>27</v>
      </c>
    </row>
    <row r="122" spans="1:5" x14ac:dyDescent="0.25">
      <c r="A122" s="130" t="s">
        <v>289</v>
      </c>
      <c r="B122" s="131" t="s">
        <v>19</v>
      </c>
      <c r="C122" s="131" t="s">
        <v>290</v>
      </c>
      <c r="D122" s="131" t="s">
        <v>291</v>
      </c>
      <c r="E122" s="131" t="s">
        <v>27</v>
      </c>
    </row>
    <row r="123" spans="1:5" x14ac:dyDescent="0.25">
      <c r="A123" s="130" t="s">
        <v>292</v>
      </c>
      <c r="B123" s="131" t="s">
        <v>77</v>
      </c>
      <c r="C123" s="131" t="s">
        <v>293</v>
      </c>
      <c r="D123" s="131" t="s">
        <v>294</v>
      </c>
      <c r="E123" s="131" t="s">
        <v>27</v>
      </c>
    </row>
    <row r="124" spans="1:5" x14ac:dyDescent="0.25">
      <c r="A124" s="130" t="s">
        <v>295</v>
      </c>
      <c r="B124" s="131" t="s">
        <v>77</v>
      </c>
      <c r="C124" s="131" t="s">
        <v>296</v>
      </c>
      <c r="D124" s="131" t="s">
        <v>297</v>
      </c>
      <c r="E124" s="131" t="s">
        <v>27</v>
      </c>
    </row>
    <row r="125" spans="1:5" x14ac:dyDescent="0.25">
      <c r="A125" s="130" t="s">
        <v>298</v>
      </c>
      <c r="B125" s="131" t="s">
        <v>77</v>
      </c>
      <c r="C125" s="131" t="s">
        <v>296</v>
      </c>
      <c r="D125" s="131" t="s">
        <v>299</v>
      </c>
      <c r="E125" s="131" t="s">
        <v>27</v>
      </c>
    </row>
    <row r="126" spans="1:5" x14ac:dyDescent="0.25">
      <c r="A126" s="137" t="s">
        <v>300</v>
      </c>
      <c r="B126" s="138" t="s">
        <v>38</v>
      </c>
      <c r="C126" s="138" t="s">
        <v>279</v>
      </c>
      <c r="D126" s="138" t="s">
        <v>282</v>
      </c>
      <c r="E126" s="138" t="s">
        <v>255</v>
      </c>
    </row>
    <row r="127" spans="1:5" x14ac:dyDescent="0.25">
      <c r="A127" s="130" t="s">
        <v>301</v>
      </c>
      <c r="B127" s="131" t="s">
        <v>44</v>
      </c>
      <c r="C127" s="131" t="s">
        <v>302</v>
      </c>
      <c r="D127" s="131" t="s">
        <v>303</v>
      </c>
      <c r="E127" s="131" t="s">
        <v>27</v>
      </c>
    </row>
    <row r="128" spans="1:5" x14ac:dyDescent="0.25">
      <c r="A128" s="130" t="s">
        <v>304</v>
      </c>
      <c r="B128" s="131" t="s">
        <v>19</v>
      </c>
      <c r="C128" s="131" t="s">
        <v>305</v>
      </c>
      <c r="D128" s="131" t="s">
        <v>286</v>
      </c>
      <c r="E128" s="131" t="s">
        <v>27</v>
      </c>
    </row>
    <row r="129" spans="1:5" x14ac:dyDescent="0.25">
      <c r="A129" s="130" t="s">
        <v>306</v>
      </c>
      <c r="B129" s="131" t="s">
        <v>19</v>
      </c>
      <c r="C129" s="131" t="s">
        <v>305</v>
      </c>
      <c r="D129" s="131" t="s">
        <v>288</v>
      </c>
      <c r="E129" s="131" t="s">
        <v>27</v>
      </c>
    </row>
    <row r="130" spans="1:5" x14ac:dyDescent="0.25">
      <c r="A130" s="130" t="s">
        <v>307</v>
      </c>
      <c r="B130" s="131" t="s">
        <v>19</v>
      </c>
      <c r="C130" s="131" t="s">
        <v>305</v>
      </c>
      <c r="D130" s="131" t="s">
        <v>284</v>
      </c>
      <c r="E130" s="131" t="s">
        <v>27</v>
      </c>
    </row>
    <row r="131" spans="1:5" x14ac:dyDescent="0.25">
      <c r="A131" s="130" t="s">
        <v>308</v>
      </c>
      <c r="B131" s="131" t="s">
        <v>44</v>
      </c>
      <c r="C131" s="131" t="s">
        <v>290</v>
      </c>
      <c r="D131" s="131" t="s">
        <v>8</v>
      </c>
      <c r="E131" s="131" t="s">
        <v>27</v>
      </c>
    </row>
    <row r="132" spans="1:5" x14ac:dyDescent="0.25">
      <c r="A132" s="137" t="s">
        <v>309</v>
      </c>
      <c r="B132" s="138" t="s">
        <v>19</v>
      </c>
      <c r="C132" s="138" t="s">
        <v>290</v>
      </c>
      <c r="D132" s="138" t="s">
        <v>204</v>
      </c>
      <c r="E132" s="138" t="s">
        <v>255</v>
      </c>
    </row>
    <row r="133" spans="1:5" x14ac:dyDescent="0.25">
      <c r="A133" s="130" t="s">
        <v>310</v>
      </c>
      <c r="B133" s="131" t="s">
        <v>44</v>
      </c>
      <c r="C133" s="131" t="s">
        <v>311</v>
      </c>
      <c r="D133" s="131" t="s">
        <v>11</v>
      </c>
      <c r="E133" s="131" t="s">
        <v>27</v>
      </c>
    </row>
    <row r="134" spans="1:5" x14ac:dyDescent="0.25">
      <c r="A134" s="130" t="s">
        <v>312</v>
      </c>
      <c r="B134" s="131" t="s">
        <v>44</v>
      </c>
      <c r="C134" s="131" t="s">
        <v>311</v>
      </c>
      <c r="D134" s="131" t="s">
        <v>9</v>
      </c>
      <c r="E134" s="131" t="s">
        <v>27</v>
      </c>
    </row>
    <row r="135" spans="1:5" x14ac:dyDescent="0.25">
      <c r="A135" s="130" t="s">
        <v>313</v>
      </c>
      <c r="B135" s="131" t="s">
        <v>44</v>
      </c>
      <c r="C135" s="131" t="s">
        <v>311</v>
      </c>
      <c r="D135" s="131" t="s">
        <v>10</v>
      </c>
      <c r="E135" s="131" t="s">
        <v>27</v>
      </c>
    </row>
    <row r="136" spans="1:5" x14ac:dyDescent="0.25">
      <c r="A136" s="137" t="s">
        <v>314</v>
      </c>
      <c r="B136" s="138" t="s">
        <v>19</v>
      </c>
      <c r="C136" s="138" t="s">
        <v>305</v>
      </c>
      <c r="D136" s="138" t="s">
        <v>315</v>
      </c>
      <c r="E136" s="138" t="s">
        <v>255</v>
      </c>
    </row>
    <row r="137" spans="1:5" x14ac:dyDescent="0.25">
      <c r="A137" s="137" t="s">
        <v>316</v>
      </c>
      <c r="B137" s="138" t="s">
        <v>19</v>
      </c>
      <c r="C137" s="138" t="s">
        <v>305</v>
      </c>
      <c r="D137" s="138" t="s">
        <v>317</v>
      </c>
      <c r="E137" s="138" t="s">
        <v>255</v>
      </c>
    </row>
    <row r="138" spans="1:5" x14ac:dyDescent="0.25">
      <c r="A138" s="137" t="s">
        <v>318</v>
      </c>
      <c r="B138" s="138" t="s">
        <v>19</v>
      </c>
      <c r="C138" s="138" t="s">
        <v>305</v>
      </c>
      <c r="D138" s="138" t="s">
        <v>319</v>
      </c>
      <c r="E138" s="138" t="s">
        <v>255</v>
      </c>
    </row>
    <row r="139" spans="1:5" x14ac:dyDescent="0.25">
      <c r="A139" s="137" t="s">
        <v>320</v>
      </c>
      <c r="B139" s="138" t="s">
        <v>19</v>
      </c>
      <c r="C139" s="138" t="s">
        <v>321</v>
      </c>
      <c r="D139" s="138" t="s">
        <v>317</v>
      </c>
      <c r="E139" s="138" t="s">
        <v>255</v>
      </c>
    </row>
    <row r="140" spans="1:5" x14ac:dyDescent="0.25">
      <c r="A140" s="137" t="s">
        <v>322</v>
      </c>
      <c r="B140" s="138" t="s">
        <v>19</v>
      </c>
      <c r="C140" s="138" t="s">
        <v>290</v>
      </c>
      <c r="D140" s="138" t="s">
        <v>317</v>
      </c>
      <c r="E140" s="138" t="s">
        <v>255</v>
      </c>
    </row>
    <row r="141" spans="1:5" x14ac:dyDescent="0.25">
      <c r="A141" s="130" t="s">
        <v>323</v>
      </c>
      <c r="B141" s="131" t="s">
        <v>44</v>
      </c>
      <c r="C141" s="131" t="s">
        <v>324</v>
      </c>
      <c r="D141" s="131" t="s">
        <v>9</v>
      </c>
      <c r="E141" s="131" t="s">
        <v>27</v>
      </c>
    </row>
    <row r="142" spans="1:5" x14ac:dyDescent="0.25">
      <c r="A142" s="130" t="s">
        <v>325</v>
      </c>
      <c r="B142" s="131" t="s">
        <v>19</v>
      </c>
      <c r="C142" s="131" t="s">
        <v>311</v>
      </c>
      <c r="D142" s="131" t="s">
        <v>291</v>
      </c>
      <c r="E142" s="131" t="s">
        <v>27</v>
      </c>
    </row>
    <row r="143" spans="1:5" x14ac:dyDescent="0.25">
      <c r="A143" s="137" t="s">
        <v>326</v>
      </c>
      <c r="B143" s="138" t="s">
        <v>19</v>
      </c>
      <c r="C143" s="138" t="s">
        <v>321</v>
      </c>
      <c r="D143" s="138" t="s">
        <v>317</v>
      </c>
      <c r="E143" s="138" t="s">
        <v>255</v>
      </c>
    </row>
    <row r="144" spans="1:5" x14ac:dyDescent="0.25">
      <c r="A144" s="137" t="s">
        <v>327</v>
      </c>
      <c r="B144" s="138" t="s">
        <v>19</v>
      </c>
      <c r="C144" s="138" t="s">
        <v>321</v>
      </c>
      <c r="D144" s="138" t="s">
        <v>319</v>
      </c>
      <c r="E144" s="138" t="s">
        <v>255</v>
      </c>
    </row>
    <row r="145" spans="1:5" x14ac:dyDescent="0.25">
      <c r="A145" s="137" t="s">
        <v>328</v>
      </c>
      <c r="B145" s="138" t="s">
        <v>19</v>
      </c>
      <c r="C145" s="138" t="s">
        <v>321</v>
      </c>
      <c r="D145" s="138" t="s">
        <v>317</v>
      </c>
      <c r="E145" s="138" t="s">
        <v>255</v>
      </c>
    </row>
    <row r="146" spans="1:5" x14ac:dyDescent="0.25">
      <c r="A146" s="130" t="s">
        <v>329</v>
      </c>
      <c r="B146" s="131" t="s">
        <v>19</v>
      </c>
      <c r="C146" s="131" t="s">
        <v>290</v>
      </c>
      <c r="D146" s="131" t="s">
        <v>315</v>
      </c>
      <c r="E146" s="131" t="s">
        <v>27</v>
      </c>
    </row>
    <row r="147" spans="1:5" x14ac:dyDescent="0.25">
      <c r="A147" s="130" t="s">
        <v>330</v>
      </c>
      <c r="B147" s="131" t="s">
        <v>44</v>
      </c>
      <c r="C147" s="131" t="s">
        <v>331</v>
      </c>
      <c r="D147" s="131" t="s">
        <v>11</v>
      </c>
      <c r="E147" s="131" t="s">
        <v>27</v>
      </c>
    </row>
    <row r="148" spans="1:5" x14ac:dyDescent="0.25">
      <c r="A148" s="130" t="s">
        <v>332</v>
      </c>
      <c r="B148" s="131" t="s">
        <v>44</v>
      </c>
      <c r="C148" s="131" t="s">
        <v>290</v>
      </c>
      <c r="D148" s="131" t="s">
        <v>11</v>
      </c>
      <c r="E148" s="131" t="s">
        <v>27</v>
      </c>
    </row>
    <row r="149" spans="1:5" x14ac:dyDescent="0.25">
      <c r="A149" s="130" t="s">
        <v>333</v>
      </c>
      <c r="B149" s="131" t="s">
        <v>44</v>
      </c>
      <c r="C149" s="131" t="s">
        <v>290</v>
      </c>
      <c r="D149" s="131" t="s">
        <v>9</v>
      </c>
      <c r="E149" s="131" t="s">
        <v>27</v>
      </c>
    </row>
    <row r="150" spans="1:5" x14ac:dyDescent="0.25">
      <c r="A150" s="130" t="s">
        <v>334</v>
      </c>
      <c r="B150" s="131" t="s">
        <v>44</v>
      </c>
      <c r="C150" s="131" t="s">
        <v>290</v>
      </c>
      <c r="D150" s="131" t="s">
        <v>10</v>
      </c>
      <c r="E150" s="131" t="s">
        <v>27</v>
      </c>
    </row>
    <row r="151" spans="1:5" x14ac:dyDescent="0.25">
      <c r="A151" s="130" t="s">
        <v>335</v>
      </c>
      <c r="B151" s="131" t="s">
        <v>19</v>
      </c>
      <c r="C151" s="131" t="s">
        <v>305</v>
      </c>
      <c r="D151" s="131" t="s">
        <v>291</v>
      </c>
      <c r="E151" s="131" t="s">
        <v>27</v>
      </c>
    </row>
    <row r="152" spans="1:5" x14ac:dyDescent="0.25">
      <c r="A152" s="130" t="s">
        <v>336</v>
      </c>
      <c r="B152" s="131" t="s">
        <v>278</v>
      </c>
      <c r="C152" s="131" t="s">
        <v>337</v>
      </c>
      <c r="D152" s="131" t="s">
        <v>338</v>
      </c>
      <c r="E152" s="131" t="s">
        <v>27</v>
      </c>
    </row>
    <row r="153" spans="1:5" x14ac:dyDescent="0.25">
      <c r="A153" s="130" t="s">
        <v>339</v>
      </c>
      <c r="B153" s="131" t="s">
        <v>44</v>
      </c>
      <c r="C153" s="131" t="s">
        <v>305</v>
      </c>
      <c r="D153" s="131" t="s">
        <v>11</v>
      </c>
      <c r="E153" s="131" t="s">
        <v>27</v>
      </c>
    </row>
    <row r="154" spans="1:5" x14ac:dyDescent="0.25">
      <c r="A154" s="130" t="s">
        <v>340</v>
      </c>
      <c r="B154" s="131" t="s">
        <v>44</v>
      </c>
      <c r="C154" s="131" t="s">
        <v>305</v>
      </c>
      <c r="D154" s="131" t="s">
        <v>9</v>
      </c>
      <c r="E154" s="131" t="s">
        <v>27</v>
      </c>
    </row>
    <row r="155" spans="1:5" x14ac:dyDescent="0.25">
      <c r="A155" s="130" t="s">
        <v>341</v>
      </c>
      <c r="B155" s="131" t="s">
        <v>44</v>
      </c>
      <c r="C155" s="131" t="s">
        <v>305</v>
      </c>
      <c r="D155" s="131" t="s">
        <v>10</v>
      </c>
      <c r="E155" s="131" t="s">
        <v>27</v>
      </c>
    </row>
    <row r="156" spans="1:5" x14ac:dyDescent="0.25">
      <c r="A156" s="130" t="s">
        <v>342</v>
      </c>
      <c r="B156" s="131" t="s">
        <v>195</v>
      </c>
      <c r="C156" s="131" t="s">
        <v>343</v>
      </c>
      <c r="D156" s="131" t="s">
        <v>344</v>
      </c>
      <c r="E156" s="131" t="s">
        <v>27</v>
      </c>
    </row>
    <row r="157" spans="1:5" x14ac:dyDescent="0.25">
      <c r="A157" s="130" t="s">
        <v>345</v>
      </c>
      <c r="B157" s="131" t="s">
        <v>44</v>
      </c>
      <c r="C157" s="131" t="s">
        <v>343</v>
      </c>
      <c r="D157" s="131" t="s">
        <v>11</v>
      </c>
      <c r="E157" s="131" t="s">
        <v>27</v>
      </c>
    </row>
    <row r="158" spans="1:5" x14ac:dyDescent="0.25">
      <c r="A158" s="130" t="s">
        <v>346</v>
      </c>
      <c r="B158" s="131" t="s">
        <v>44</v>
      </c>
      <c r="C158" s="131" t="s">
        <v>343</v>
      </c>
      <c r="D158" s="131" t="s">
        <v>9</v>
      </c>
      <c r="E158" s="131" t="s">
        <v>27</v>
      </c>
    </row>
    <row r="159" spans="1:5" x14ac:dyDescent="0.25">
      <c r="A159" s="130" t="s">
        <v>347</v>
      </c>
      <c r="B159" s="131" t="s">
        <v>44</v>
      </c>
      <c r="C159" s="131" t="s">
        <v>343</v>
      </c>
      <c r="D159" s="131" t="s">
        <v>10</v>
      </c>
      <c r="E159" s="131" t="s">
        <v>27</v>
      </c>
    </row>
    <row r="160" spans="1:5" x14ac:dyDescent="0.25">
      <c r="A160" s="130" t="s">
        <v>348</v>
      </c>
      <c r="B160" s="131" t="s">
        <v>19</v>
      </c>
      <c r="C160" s="131" t="s">
        <v>290</v>
      </c>
      <c r="D160" s="131" t="s">
        <v>349</v>
      </c>
      <c r="E160" s="131" t="s">
        <v>27</v>
      </c>
    </row>
    <row r="161" spans="1:5" x14ac:dyDescent="0.25">
      <c r="A161" s="130" t="s">
        <v>350</v>
      </c>
      <c r="B161" s="131" t="s">
        <v>19</v>
      </c>
      <c r="C161" s="131" t="s">
        <v>305</v>
      </c>
      <c r="D161" s="131" t="s">
        <v>349</v>
      </c>
      <c r="E161" s="131" t="s">
        <v>27</v>
      </c>
    </row>
    <row r="162" spans="1:5" x14ac:dyDescent="0.25">
      <c r="A162" s="130" t="s">
        <v>351</v>
      </c>
      <c r="B162" s="131" t="s">
        <v>19</v>
      </c>
      <c r="C162" s="131" t="s">
        <v>290</v>
      </c>
      <c r="D162" s="131" t="s">
        <v>284</v>
      </c>
      <c r="E162" s="131" t="s">
        <v>27</v>
      </c>
    </row>
    <row r="163" spans="1:5" x14ac:dyDescent="0.25">
      <c r="A163" s="130" t="s">
        <v>352</v>
      </c>
      <c r="B163" s="131" t="s">
        <v>19</v>
      </c>
      <c r="C163" s="131" t="s">
        <v>290</v>
      </c>
      <c r="D163" s="131" t="s">
        <v>286</v>
      </c>
      <c r="E163" s="131" t="s">
        <v>27</v>
      </c>
    </row>
    <row r="164" spans="1:5" x14ac:dyDescent="0.25">
      <c r="A164" s="130" t="s">
        <v>353</v>
      </c>
      <c r="B164" s="131" t="s">
        <v>19</v>
      </c>
      <c r="C164" s="131" t="s">
        <v>290</v>
      </c>
      <c r="D164" s="131" t="s">
        <v>288</v>
      </c>
      <c r="E164" s="131" t="s">
        <v>27</v>
      </c>
    </row>
    <row r="165" spans="1:5" x14ac:dyDescent="0.25">
      <c r="A165" s="130" t="s">
        <v>354</v>
      </c>
      <c r="B165" s="131" t="s">
        <v>77</v>
      </c>
      <c r="C165" s="132" t="s">
        <v>290</v>
      </c>
      <c r="D165" s="131" t="s">
        <v>355</v>
      </c>
      <c r="E165" s="131" t="s">
        <v>27</v>
      </c>
    </row>
    <row r="166" spans="1:5" x14ac:dyDescent="0.25">
      <c r="A166" s="130" t="s">
        <v>356</v>
      </c>
      <c r="B166" s="131" t="s">
        <v>44</v>
      </c>
      <c r="C166" s="131" t="s">
        <v>311</v>
      </c>
      <c r="D166" s="131" t="s">
        <v>8</v>
      </c>
      <c r="E166" s="131" t="s">
        <v>27</v>
      </c>
    </row>
    <row r="167" spans="1:5" x14ac:dyDescent="0.25">
      <c r="A167" s="130" t="s">
        <v>357</v>
      </c>
      <c r="B167" s="131" t="s">
        <v>44</v>
      </c>
      <c r="C167" s="131" t="s">
        <v>305</v>
      </c>
      <c r="D167" s="131" t="s">
        <v>8</v>
      </c>
      <c r="E167" s="131" t="s">
        <v>27</v>
      </c>
    </row>
    <row r="168" spans="1:5" x14ac:dyDescent="0.25">
      <c r="A168" s="130" t="s">
        <v>358</v>
      </c>
      <c r="B168" s="131" t="s">
        <v>44</v>
      </c>
      <c r="C168" s="131" t="s">
        <v>311</v>
      </c>
      <c r="D168" s="131" t="s">
        <v>9</v>
      </c>
      <c r="E168" s="131" t="s">
        <v>27</v>
      </c>
    </row>
    <row r="169" spans="1:5" x14ac:dyDescent="0.25">
      <c r="A169" s="130" t="s">
        <v>359</v>
      </c>
      <c r="B169" s="131" t="s">
        <v>44</v>
      </c>
      <c r="C169" s="131" t="s">
        <v>360</v>
      </c>
      <c r="D169" s="131" t="s">
        <v>11</v>
      </c>
      <c r="E169" s="131" t="s">
        <v>27</v>
      </c>
    </row>
    <row r="170" spans="1:5" x14ac:dyDescent="0.25">
      <c r="A170" s="130" t="s">
        <v>361</v>
      </c>
      <c r="B170" s="131" t="s">
        <v>44</v>
      </c>
      <c r="C170" s="131" t="s">
        <v>360</v>
      </c>
      <c r="D170" s="131" t="s">
        <v>9</v>
      </c>
      <c r="E170" s="131" t="s">
        <v>27</v>
      </c>
    </row>
    <row r="171" spans="1:5" x14ac:dyDescent="0.25">
      <c r="A171" s="130" t="s">
        <v>362</v>
      </c>
      <c r="B171" s="131" t="s">
        <v>44</v>
      </c>
      <c r="C171" s="131" t="s">
        <v>360</v>
      </c>
      <c r="D171" s="131" t="s">
        <v>10</v>
      </c>
      <c r="E171" s="131" t="s">
        <v>27</v>
      </c>
    </row>
    <row r="172" spans="1:5" x14ac:dyDescent="0.25">
      <c r="A172" s="130" t="s">
        <v>363</v>
      </c>
      <c r="B172" s="131" t="s">
        <v>195</v>
      </c>
      <c r="C172" s="131" t="s">
        <v>305</v>
      </c>
      <c r="D172" s="131" t="s">
        <v>364</v>
      </c>
      <c r="E172" s="131" t="s">
        <v>27</v>
      </c>
    </row>
    <row r="173" spans="1:5" x14ac:dyDescent="0.25">
      <c r="A173" s="130" t="s">
        <v>365</v>
      </c>
      <c r="B173" s="131" t="s">
        <v>195</v>
      </c>
      <c r="C173" s="131" t="s">
        <v>113</v>
      </c>
      <c r="D173" s="131" t="s">
        <v>364</v>
      </c>
      <c r="E173" s="131" t="s">
        <v>27</v>
      </c>
    </row>
    <row r="174" spans="1:5" x14ac:dyDescent="0.25">
      <c r="A174" s="137" t="s">
        <v>366</v>
      </c>
      <c r="B174" s="138" t="s">
        <v>38</v>
      </c>
      <c r="C174" s="138" t="s">
        <v>279</v>
      </c>
      <c r="D174" s="138" t="s">
        <v>282</v>
      </c>
      <c r="E174" s="138" t="s">
        <v>255</v>
      </c>
    </row>
    <row r="175" spans="1:5" x14ac:dyDescent="0.25">
      <c r="A175" s="130" t="s">
        <v>367</v>
      </c>
      <c r="B175" s="131" t="s">
        <v>44</v>
      </c>
      <c r="C175" s="131" t="s">
        <v>311</v>
      </c>
      <c r="D175" s="131" t="s">
        <v>7</v>
      </c>
      <c r="E175" s="131" t="s">
        <v>27</v>
      </c>
    </row>
    <row r="176" spans="1:5" x14ac:dyDescent="0.25">
      <c r="A176" s="130" t="s">
        <v>368</v>
      </c>
      <c r="B176" s="131" t="s">
        <v>44</v>
      </c>
      <c r="C176" s="131" t="s">
        <v>45</v>
      </c>
      <c r="D176" s="131" t="s">
        <v>11</v>
      </c>
      <c r="E176" s="131" t="s">
        <v>27</v>
      </c>
    </row>
    <row r="177" spans="1:5" x14ac:dyDescent="0.25">
      <c r="A177" s="130" t="s">
        <v>369</v>
      </c>
      <c r="B177" s="131" t="s">
        <v>44</v>
      </c>
      <c r="C177" s="131" t="s">
        <v>45</v>
      </c>
      <c r="D177" s="131" t="s">
        <v>9</v>
      </c>
      <c r="E177" s="131" t="s">
        <v>27</v>
      </c>
    </row>
    <row r="178" spans="1:5" x14ac:dyDescent="0.25">
      <c r="A178" s="130" t="s">
        <v>370</v>
      </c>
      <c r="B178" s="131" t="s">
        <v>44</v>
      </c>
      <c r="C178" s="131" t="s">
        <v>45</v>
      </c>
      <c r="D178" s="131" t="s">
        <v>10</v>
      </c>
      <c r="E178" s="131" t="s">
        <v>27</v>
      </c>
    </row>
    <row r="179" spans="1:5" x14ac:dyDescent="0.25">
      <c r="A179" s="137" t="s">
        <v>371</v>
      </c>
      <c r="B179" s="138" t="s">
        <v>152</v>
      </c>
      <c r="C179" s="138" t="s">
        <v>81</v>
      </c>
      <c r="D179" s="139" t="s">
        <v>372</v>
      </c>
      <c r="E179" s="139" t="s">
        <v>255</v>
      </c>
    </row>
    <row r="180" spans="1:5" x14ac:dyDescent="0.25">
      <c r="A180" s="137" t="s">
        <v>373</v>
      </c>
      <c r="B180" s="138" t="s">
        <v>38</v>
      </c>
      <c r="C180" s="138" t="s">
        <v>321</v>
      </c>
      <c r="D180" s="138" t="s">
        <v>374</v>
      </c>
      <c r="E180" s="138" t="s">
        <v>255</v>
      </c>
    </row>
    <row r="181" spans="1:5" x14ac:dyDescent="0.25">
      <c r="A181" s="137" t="s">
        <v>375</v>
      </c>
      <c r="B181" s="138" t="s">
        <v>55</v>
      </c>
      <c r="C181" s="138" t="s">
        <v>321</v>
      </c>
      <c r="D181" s="138" t="s">
        <v>376</v>
      </c>
      <c r="E181" s="138" t="s">
        <v>255</v>
      </c>
    </row>
    <row r="182" spans="1:5" x14ac:dyDescent="0.25">
      <c r="A182" s="140" t="s">
        <v>377</v>
      </c>
      <c r="B182" s="132" t="s">
        <v>38</v>
      </c>
      <c r="C182" s="132" t="s">
        <v>81</v>
      </c>
      <c r="D182" s="132" t="s">
        <v>378</v>
      </c>
      <c r="E182" s="131" t="s">
        <v>27</v>
      </c>
    </row>
    <row r="183" spans="1:5" x14ac:dyDescent="0.25">
      <c r="A183" s="137" t="s">
        <v>379</v>
      </c>
      <c r="B183" s="138" t="s">
        <v>55</v>
      </c>
      <c r="C183" s="138" t="s">
        <v>321</v>
      </c>
      <c r="D183" s="138" t="s">
        <v>380</v>
      </c>
      <c r="E183" s="138" t="s">
        <v>255</v>
      </c>
    </row>
    <row r="184" spans="1:5" x14ac:dyDescent="0.25">
      <c r="A184" s="137" t="s">
        <v>381</v>
      </c>
      <c r="B184" s="138" t="s">
        <v>55</v>
      </c>
      <c r="C184" s="138" t="s">
        <v>279</v>
      </c>
      <c r="D184" s="138" t="s">
        <v>382</v>
      </c>
      <c r="E184" s="138" t="s">
        <v>255</v>
      </c>
    </row>
    <row r="185" spans="1:5" x14ac:dyDescent="0.25">
      <c r="A185" s="130" t="s">
        <v>383</v>
      </c>
      <c r="B185" s="131" t="s">
        <v>19</v>
      </c>
      <c r="C185" s="131" t="s">
        <v>311</v>
      </c>
      <c r="D185" s="131" t="s">
        <v>384</v>
      </c>
      <c r="E185" s="131" t="s">
        <v>27</v>
      </c>
    </row>
    <row r="186" spans="1:5" x14ac:dyDescent="0.25">
      <c r="A186" s="130" t="s">
        <v>385</v>
      </c>
      <c r="B186" s="131" t="s">
        <v>195</v>
      </c>
      <c r="C186" s="131" t="s">
        <v>45</v>
      </c>
      <c r="D186" s="131" t="s">
        <v>344</v>
      </c>
      <c r="E186" s="131" t="s">
        <v>27</v>
      </c>
    </row>
    <row r="187" spans="1:5" x14ac:dyDescent="0.25">
      <c r="A187" s="130" t="s">
        <v>386</v>
      </c>
      <c r="B187" s="131" t="s">
        <v>195</v>
      </c>
      <c r="C187" s="131" t="s">
        <v>25</v>
      </c>
      <c r="D187" s="131" t="s">
        <v>387</v>
      </c>
      <c r="E187" s="131" t="s">
        <v>27</v>
      </c>
    </row>
    <row r="188" spans="1:5" x14ac:dyDescent="0.25">
      <c r="A188" s="130" t="s">
        <v>388</v>
      </c>
      <c r="B188" s="131" t="s">
        <v>195</v>
      </c>
      <c r="C188" s="131" t="s">
        <v>305</v>
      </c>
      <c r="D188" s="131" t="s">
        <v>389</v>
      </c>
      <c r="E188" s="131" t="s">
        <v>27</v>
      </c>
    </row>
    <row r="189" spans="1:5" x14ac:dyDescent="0.25">
      <c r="A189" s="130" t="s">
        <v>390</v>
      </c>
      <c r="B189" s="131" t="s">
        <v>195</v>
      </c>
      <c r="C189" s="131" t="s">
        <v>305</v>
      </c>
      <c r="D189" s="131" t="s">
        <v>391</v>
      </c>
      <c r="E189" s="131" t="s">
        <v>27</v>
      </c>
    </row>
    <row r="190" spans="1:5" x14ac:dyDescent="0.25">
      <c r="A190" s="130" t="s">
        <v>392</v>
      </c>
      <c r="B190" s="131" t="s">
        <v>44</v>
      </c>
      <c r="C190" s="131" t="s">
        <v>305</v>
      </c>
      <c r="D190" s="131" t="s">
        <v>7</v>
      </c>
      <c r="E190" s="131" t="s">
        <v>27</v>
      </c>
    </row>
    <row r="191" spans="1:5" x14ac:dyDescent="0.25">
      <c r="A191" s="137" t="s">
        <v>393</v>
      </c>
      <c r="B191" s="138" t="s">
        <v>394</v>
      </c>
      <c r="C191" s="138" t="s">
        <v>25</v>
      </c>
      <c r="D191" s="138" t="s">
        <v>395</v>
      </c>
      <c r="E191" s="138" t="s">
        <v>255</v>
      </c>
    </row>
    <row r="192" spans="1:5" x14ac:dyDescent="0.25">
      <c r="A192" s="130" t="s">
        <v>396</v>
      </c>
      <c r="B192" s="131" t="s">
        <v>77</v>
      </c>
      <c r="C192" s="131" t="s">
        <v>296</v>
      </c>
      <c r="D192" s="131" t="s">
        <v>397</v>
      </c>
      <c r="E192" s="131" t="s">
        <v>27</v>
      </c>
    </row>
    <row r="193" spans="1:5" x14ac:dyDescent="0.25">
      <c r="A193" s="130" t="s">
        <v>398</v>
      </c>
      <c r="B193" s="131" t="s">
        <v>44</v>
      </c>
      <c r="C193" s="131" t="s">
        <v>399</v>
      </c>
      <c r="D193" s="131" t="s">
        <v>11</v>
      </c>
      <c r="E193" s="131" t="s">
        <v>27</v>
      </c>
    </row>
    <row r="194" spans="1:5" x14ac:dyDescent="0.25">
      <c r="A194" s="130" t="s">
        <v>400</v>
      </c>
      <c r="B194" s="131" t="s">
        <v>19</v>
      </c>
      <c r="C194" s="131" t="s">
        <v>305</v>
      </c>
      <c r="D194" s="131" t="s">
        <v>384</v>
      </c>
      <c r="E194" s="131" t="s">
        <v>27</v>
      </c>
    </row>
    <row r="195" spans="1:5" x14ac:dyDescent="0.25">
      <c r="A195" s="130" t="s">
        <v>401</v>
      </c>
      <c r="B195" s="131" t="s">
        <v>44</v>
      </c>
      <c r="C195" s="131" t="s">
        <v>302</v>
      </c>
      <c r="D195" s="131" t="s">
        <v>11</v>
      </c>
      <c r="E195" s="131" t="s">
        <v>27</v>
      </c>
    </row>
    <row r="196" spans="1:5" x14ac:dyDescent="0.25">
      <c r="A196" s="130" t="s">
        <v>402</v>
      </c>
      <c r="B196" s="131" t="s">
        <v>44</v>
      </c>
      <c r="C196" s="131" t="s">
        <v>113</v>
      </c>
      <c r="D196" s="131" t="s">
        <v>11</v>
      </c>
      <c r="E196" s="131" t="s">
        <v>27</v>
      </c>
    </row>
    <row r="197" spans="1:5" x14ac:dyDescent="0.25">
      <c r="A197" s="130" t="s">
        <v>403</v>
      </c>
      <c r="B197" s="131" t="s">
        <v>44</v>
      </c>
      <c r="C197" s="131" t="s">
        <v>113</v>
      </c>
      <c r="D197" s="131" t="s">
        <v>9</v>
      </c>
      <c r="E197" s="131" t="s">
        <v>27</v>
      </c>
    </row>
    <row r="198" spans="1:5" x14ac:dyDescent="0.25">
      <c r="A198" s="130" t="s">
        <v>404</v>
      </c>
      <c r="B198" s="131" t="s">
        <v>44</v>
      </c>
      <c r="C198" s="131" t="s">
        <v>113</v>
      </c>
      <c r="D198" s="131" t="s">
        <v>10</v>
      </c>
      <c r="E198" s="131" t="s">
        <v>27</v>
      </c>
    </row>
    <row r="199" spans="1:5" x14ac:dyDescent="0.25">
      <c r="A199" s="130" t="s">
        <v>405</v>
      </c>
      <c r="B199" s="131" t="s">
        <v>195</v>
      </c>
      <c r="C199" s="131" t="s">
        <v>305</v>
      </c>
      <c r="D199" s="131" t="s">
        <v>364</v>
      </c>
      <c r="E199" s="131" t="s">
        <v>27</v>
      </c>
    </row>
    <row r="200" spans="1:5" x14ac:dyDescent="0.25">
      <c r="A200" s="130" t="s">
        <v>406</v>
      </c>
      <c r="B200" s="131" t="s">
        <v>44</v>
      </c>
      <c r="C200" s="131" t="s">
        <v>45</v>
      </c>
      <c r="D200" s="131" t="s">
        <v>7</v>
      </c>
      <c r="E200" s="131" t="s">
        <v>27</v>
      </c>
    </row>
    <row r="201" spans="1:5" x14ac:dyDescent="0.25">
      <c r="A201" s="130" t="s">
        <v>407</v>
      </c>
      <c r="B201" s="131" t="s">
        <v>44</v>
      </c>
      <c r="C201" s="131" t="s">
        <v>360</v>
      </c>
      <c r="D201" s="131" t="s">
        <v>7</v>
      </c>
      <c r="E201" s="131" t="s">
        <v>27</v>
      </c>
    </row>
    <row r="202" spans="1:5" x14ac:dyDescent="0.25">
      <c r="A202" s="130" t="s">
        <v>408</v>
      </c>
      <c r="B202" s="131" t="s">
        <v>44</v>
      </c>
      <c r="C202" s="131" t="s">
        <v>64</v>
      </c>
      <c r="D202" s="131" t="s">
        <v>7</v>
      </c>
      <c r="E202" s="131" t="s">
        <v>27</v>
      </c>
    </row>
    <row r="203" spans="1:5" x14ac:dyDescent="0.25">
      <c r="A203" s="130" t="s">
        <v>409</v>
      </c>
      <c r="B203" s="131" t="s">
        <v>77</v>
      </c>
      <c r="C203" s="131" t="s">
        <v>410</v>
      </c>
      <c r="D203" s="131" t="s">
        <v>411</v>
      </c>
      <c r="E203" s="131" t="s">
        <v>27</v>
      </c>
    </row>
    <row r="204" spans="1:5" x14ac:dyDescent="0.25">
      <c r="A204" s="137" t="s">
        <v>412</v>
      </c>
      <c r="B204" s="138" t="s">
        <v>55</v>
      </c>
      <c r="C204" s="138" t="s">
        <v>279</v>
      </c>
      <c r="D204" s="138" t="s">
        <v>376</v>
      </c>
      <c r="E204" s="138" t="s">
        <v>255</v>
      </c>
    </row>
    <row r="205" spans="1:5" x14ac:dyDescent="0.25">
      <c r="A205" s="137" t="s">
        <v>413</v>
      </c>
      <c r="B205" s="138" t="s">
        <v>55</v>
      </c>
      <c r="C205" s="138" t="s">
        <v>279</v>
      </c>
      <c r="D205" s="138" t="s">
        <v>414</v>
      </c>
      <c r="E205" s="138" t="s">
        <v>255</v>
      </c>
    </row>
    <row r="206" spans="1:5" x14ac:dyDescent="0.25">
      <c r="A206" s="137" t="s">
        <v>415</v>
      </c>
      <c r="B206" s="138" t="s">
        <v>55</v>
      </c>
      <c r="C206" s="138" t="s">
        <v>279</v>
      </c>
      <c r="D206" s="138" t="s">
        <v>416</v>
      </c>
      <c r="E206" s="138" t="s">
        <v>255</v>
      </c>
    </row>
    <row r="207" spans="1:5" x14ac:dyDescent="0.25">
      <c r="A207" s="137" t="s">
        <v>417</v>
      </c>
      <c r="B207" s="138" t="s">
        <v>55</v>
      </c>
      <c r="C207" s="138" t="s">
        <v>279</v>
      </c>
      <c r="D207" s="138" t="s">
        <v>382</v>
      </c>
      <c r="E207" s="138" t="s">
        <v>255</v>
      </c>
    </row>
    <row r="208" spans="1:5" x14ac:dyDescent="0.25">
      <c r="A208" s="137" t="s">
        <v>418</v>
      </c>
      <c r="B208" s="138" t="s">
        <v>394</v>
      </c>
      <c r="C208" s="138" t="s">
        <v>305</v>
      </c>
      <c r="D208" s="138" t="s">
        <v>395</v>
      </c>
      <c r="E208" s="138" t="s">
        <v>255</v>
      </c>
    </row>
    <row r="209" spans="1:5" x14ac:dyDescent="0.25">
      <c r="A209" s="137" t="s">
        <v>419</v>
      </c>
      <c r="B209" s="138" t="s">
        <v>394</v>
      </c>
      <c r="C209" s="138" t="s">
        <v>305</v>
      </c>
      <c r="D209" s="138" t="s">
        <v>395</v>
      </c>
      <c r="E209" s="138" t="s">
        <v>255</v>
      </c>
    </row>
    <row r="210" spans="1:5" x14ac:dyDescent="0.25">
      <c r="A210" s="137" t="s">
        <v>420</v>
      </c>
      <c r="B210" s="138" t="s">
        <v>394</v>
      </c>
      <c r="C210" s="138" t="s">
        <v>279</v>
      </c>
      <c r="D210" s="138" t="s">
        <v>395</v>
      </c>
      <c r="E210" s="138" t="s">
        <v>255</v>
      </c>
    </row>
    <row r="211" spans="1:5" x14ac:dyDescent="0.25">
      <c r="A211" s="137" t="s">
        <v>421</v>
      </c>
      <c r="B211" s="138" t="s">
        <v>55</v>
      </c>
      <c r="C211" s="138" t="s">
        <v>305</v>
      </c>
      <c r="D211" s="138" t="s">
        <v>376</v>
      </c>
      <c r="E211" s="138" t="s">
        <v>255</v>
      </c>
    </row>
    <row r="212" spans="1:5" x14ac:dyDescent="0.25">
      <c r="A212" s="137" t="s">
        <v>422</v>
      </c>
      <c r="B212" s="138" t="s">
        <v>55</v>
      </c>
      <c r="C212" s="138" t="s">
        <v>305</v>
      </c>
      <c r="D212" s="138" t="s">
        <v>414</v>
      </c>
      <c r="E212" s="138" t="s">
        <v>255</v>
      </c>
    </row>
    <row r="213" spans="1:5" x14ac:dyDescent="0.25">
      <c r="A213" s="137" t="s">
        <v>423</v>
      </c>
      <c r="B213" s="138" t="s">
        <v>394</v>
      </c>
      <c r="C213" s="138" t="s">
        <v>279</v>
      </c>
      <c r="D213" s="138" t="s">
        <v>395</v>
      </c>
      <c r="E213" s="138" t="s">
        <v>255</v>
      </c>
    </row>
    <row r="214" spans="1:5" x14ac:dyDescent="0.25">
      <c r="A214" s="130" t="s">
        <v>424</v>
      </c>
      <c r="B214" s="131" t="s">
        <v>44</v>
      </c>
      <c r="C214" s="131" t="s">
        <v>302</v>
      </c>
      <c r="D214" s="131" t="s">
        <v>7</v>
      </c>
      <c r="E214" s="131" t="s">
        <v>27</v>
      </c>
    </row>
    <row r="215" spans="1:5" x14ac:dyDescent="0.25">
      <c r="A215" s="130" t="s">
        <v>425</v>
      </c>
      <c r="B215" s="131" t="s">
        <v>44</v>
      </c>
      <c r="C215" s="131" t="s">
        <v>302</v>
      </c>
      <c r="D215" s="131" t="s">
        <v>11</v>
      </c>
      <c r="E215" s="131" t="s">
        <v>27</v>
      </c>
    </row>
    <row r="216" spans="1:5" x14ac:dyDescent="0.25">
      <c r="A216" s="130" t="s">
        <v>426</v>
      </c>
      <c r="B216" s="131" t="s">
        <v>44</v>
      </c>
      <c r="C216" s="131" t="s">
        <v>302</v>
      </c>
      <c r="D216" s="131" t="s">
        <v>9</v>
      </c>
      <c r="E216" s="131" t="s">
        <v>27</v>
      </c>
    </row>
    <row r="217" spans="1:5" x14ac:dyDescent="0.25">
      <c r="A217" s="130" t="s">
        <v>427</v>
      </c>
      <c r="B217" s="131" t="s">
        <v>44</v>
      </c>
      <c r="C217" s="131" t="s">
        <v>302</v>
      </c>
      <c r="D217" s="131" t="s">
        <v>10</v>
      </c>
      <c r="E217" s="131" t="s">
        <v>27</v>
      </c>
    </row>
    <row r="218" spans="1:5" x14ac:dyDescent="0.25">
      <c r="A218" s="130" t="s">
        <v>428</v>
      </c>
      <c r="B218" s="131" t="s">
        <v>19</v>
      </c>
      <c r="C218" s="131" t="s">
        <v>290</v>
      </c>
      <c r="D218" s="131" t="s">
        <v>384</v>
      </c>
      <c r="E218" s="131" t="s">
        <v>27</v>
      </c>
    </row>
    <row r="219" spans="1:5" x14ac:dyDescent="0.25">
      <c r="A219" s="137" t="s">
        <v>429</v>
      </c>
      <c r="B219" s="138" t="s">
        <v>55</v>
      </c>
      <c r="C219" s="138" t="s">
        <v>305</v>
      </c>
      <c r="D219" s="138" t="s">
        <v>416</v>
      </c>
      <c r="E219" s="138" t="s">
        <v>255</v>
      </c>
    </row>
    <row r="220" spans="1:5" x14ac:dyDescent="0.25">
      <c r="A220" s="137" t="s">
        <v>430</v>
      </c>
      <c r="B220" s="138" t="s">
        <v>55</v>
      </c>
      <c r="C220" s="138" t="s">
        <v>305</v>
      </c>
      <c r="D220" s="138" t="s">
        <v>382</v>
      </c>
      <c r="E220" s="138" t="s">
        <v>255</v>
      </c>
    </row>
    <row r="221" spans="1:5" x14ac:dyDescent="0.25">
      <c r="A221" s="137" t="s">
        <v>431</v>
      </c>
      <c r="B221" s="138" t="s">
        <v>394</v>
      </c>
      <c r="C221" s="138" t="s">
        <v>321</v>
      </c>
      <c r="D221" s="138" t="s">
        <v>395</v>
      </c>
      <c r="E221" s="138" t="s">
        <v>255</v>
      </c>
    </row>
    <row r="222" spans="1:5" x14ac:dyDescent="0.25">
      <c r="A222" s="137" t="s">
        <v>432</v>
      </c>
      <c r="B222" s="138" t="s">
        <v>394</v>
      </c>
      <c r="C222" s="138" t="s">
        <v>279</v>
      </c>
      <c r="D222" s="138" t="s">
        <v>395</v>
      </c>
      <c r="E222" s="138" t="s">
        <v>255</v>
      </c>
    </row>
    <row r="223" spans="1:5" x14ac:dyDescent="0.25">
      <c r="A223" s="130" t="s">
        <v>433</v>
      </c>
      <c r="B223" s="131" t="s">
        <v>44</v>
      </c>
      <c r="C223" s="131" t="s">
        <v>331</v>
      </c>
      <c r="D223" s="131" t="s">
        <v>11</v>
      </c>
      <c r="E223" s="131" t="s">
        <v>27</v>
      </c>
    </row>
    <row r="224" spans="1:5" x14ac:dyDescent="0.25">
      <c r="A224" s="130" t="s">
        <v>434</v>
      </c>
      <c r="B224" s="131" t="s">
        <v>44</v>
      </c>
      <c r="C224" s="131" t="s">
        <v>331</v>
      </c>
      <c r="D224" s="131" t="s">
        <v>9</v>
      </c>
      <c r="E224" s="131" t="s">
        <v>27</v>
      </c>
    </row>
    <row r="225" spans="1:5" x14ac:dyDescent="0.25">
      <c r="A225" s="130" t="s">
        <v>435</v>
      </c>
      <c r="B225" s="131" t="s">
        <v>44</v>
      </c>
      <c r="C225" s="131" t="s">
        <v>331</v>
      </c>
      <c r="D225" s="131" t="s">
        <v>10</v>
      </c>
      <c r="E225" s="131" t="s">
        <v>27</v>
      </c>
    </row>
    <row r="226" spans="1:5" x14ac:dyDescent="0.25">
      <c r="A226" s="137" t="s">
        <v>436</v>
      </c>
      <c r="B226" s="138" t="s">
        <v>55</v>
      </c>
      <c r="C226" s="138" t="s">
        <v>45</v>
      </c>
      <c r="D226" s="138" t="s">
        <v>376</v>
      </c>
      <c r="E226" s="138" t="s">
        <v>255</v>
      </c>
    </row>
    <row r="227" spans="1:5" x14ac:dyDescent="0.25">
      <c r="A227" s="137" t="s">
        <v>437</v>
      </c>
      <c r="B227" s="138" t="s">
        <v>55</v>
      </c>
      <c r="C227" s="138" t="s">
        <v>45</v>
      </c>
      <c r="D227" s="138" t="s">
        <v>414</v>
      </c>
      <c r="E227" s="138" t="s">
        <v>255</v>
      </c>
    </row>
    <row r="228" spans="1:5" x14ac:dyDescent="0.25">
      <c r="A228" s="137" t="s">
        <v>438</v>
      </c>
      <c r="B228" s="138" t="s">
        <v>55</v>
      </c>
      <c r="C228" s="138" t="s">
        <v>45</v>
      </c>
      <c r="D228" s="138" t="s">
        <v>416</v>
      </c>
      <c r="E228" s="138" t="s">
        <v>255</v>
      </c>
    </row>
    <row r="229" spans="1:5" x14ac:dyDescent="0.25">
      <c r="A229" s="137" t="s">
        <v>439</v>
      </c>
      <c r="B229" s="138" t="s">
        <v>55</v>
      </c>
      <c r="C229" s="138" t="s">
        <v>45</v>
      </c>
      <c r="D229" s="138" t="s">
        <v>382</v>
      </c>
      <c r="E229" s="138" t="s">
        <v>255</v>
      </c>
    </row>
    <row r="230" spans="1:5" x14ac:dyDescent="0.25">
      <c r="A230" s="137" t="s">
        <v>440</v>
      </c>
      <c r="B230" s="138" t="s">
        <v>394</v>
      </c>
      <c r="C230" s="138" t="s">
        <v>305</v>
      </c>
      <c r="D230" s="138" t="s">
        <v>395</v>
      </c>
      <c r="E230" s="138" t="s">
        <v>255</v>
      </c>
    </row>
    <row r="231" spans="1:5" x14ac:dyDescent="0.25">
      <c r="A231" s="137" t="s">
        <v>441</v>
      </c>
      <c r="B231" s="138" t="s">
        <v>394</v>
      </c>
      <c r="C231" s="138" t="s">
        <v>305</v>
      </c>
      <c r="D231" s="138" t="s">
        <v>395</v>
      </c>
      <c r="E231" s="138" t="s">
        <v>255</v>
      </c>
    </row>
    <row r="232" spans="1:5" x14ac:dyDescent="0.25">
      <c r="A232" s="137" t="s">
        <v>442</v>
      </c>
      <c r="B232" s="138" t="s">
        <v>394</v>
      </c>
      <c r="C232" s="138" t="s">
        <v>45</v>
      </c>
      <c r="D232" s="138" t="s">
        <v>395</v>
      </c>
      <c r="E232" s="138" t="s">
        <v>255</v>
      </c>
    </row>
    <row r="233" spans="1:5" x14ac:dyDescent="0.25">
      <c r="A233" s="130" t="s">
        <v>443</v>
      </c>
      <c r="B233" s="131" t="s">
        <v>195</v>
      </c>
      <c r="C233" s="131" t="s">
        <v>360</v>
      </c>
      <c r="D233" s="131" t="s">
        <v>364</v>
      </c>
      <c r="E233" s="131" t="s">
        <v>27</v>
      </c>
    </row>
    <row r="234" spans="1:5" x14ac:dyDescent="0.25">
      <c r="A234" s="137" t="s">
        <v>444</v>
      </c>
      <c r="B234" s="138" t="s">
        <v>55</v>
      </c>
      <c r="C234" s="138" t="s">
        <v>281</v>
      </c>
      <c r="D234" s="138" t="s">
        <v>382</v>
      </c>
      <c r="E234" s="138" t="s">
        <v>255</v>
      </c>
    </row>
    <row r="235" spans="1:5" x14ac:dyDescent="0.25">
      <c r="A235" s="130" t="s">
        <v>445</v>
      </c>
      <c r="B235" s="131" t="s">
        <v>44</v>
      </c>
      <c r="C235" s="131" t="s">
        <v>311</v>
      </c>
      <c r="D235" s="131" t="s">
        <v>11</v>
      </c>
      <c r="E235" s="131" t="s">
        <v>27</v>
      </c>
    </row>
    <row r="236" spans="1:5" x14ac:dyDescent="0.25">
      <c r="A236" s="130" t="s">
        <v>446</v>
      </c>
      <c r="B236" s="131" t="s">
        <v>44</v>
      </c>
      <c r="C236" s="131" t="s">
        <v>311</v>
      </c>
      <c r="D236" s="131" t="s">
        <v>9</v>
      </c>
      <c r="E236" s="131" t="s">
        <v>27</v>
      </c>
    </row>
    <row r="237" spans="1:5" x14ac:dyDescent="0.25">
      <c r="A237" s="130" t="s">
        <v>447</v>
      </c>
      <c r="B237" s="131" t="s">
        <v>44</v>
      </c>
      <c r="C237" s="131" t="s">
        <v>311</v>
      </c>
      <c r="D237" s="131" t="s">
        <v>10</v>
      </c>
      <c r="E237" s="131" t="s">
        <v>27</v>
      </c>
    </row>
    <row r="238" spans="1:5" x14ac:dyDescent="0.25">
      <c r="A238" s="137" t="s">
        <v>448</v>
      </c>
      <c r="B238" s="138" t="s">
        <v>394</v>
      </c>
      <c r="C238" s="138" t="s">
        <v>45</v>
      </c>
      <c r="D238" s="138" t="s">
        <v>395</v>
      </c>
      <c r="E238" s="138" t="s">
        <v>255</v>
      </c>
    </row>
    <row r="239" spans="1:5" x14ac:dyDescent="0.25">
      <c r="A239" s="137" t="s">
        <v>449</v>
      </c>
      <c r="B239" s="138" t="s">
        <v>38</v>
      </c>
      <c r="C239" s="138" t="s">
        <v>311</v>
      </c>
      <c r="D239" s="138" t="s">
        <v>374</v>
      </c>
      <c r="E239" s="138" t="s">
        <v>255</v>
      </c>
    </row>
    <row r="240" spans="1:5" x14ac:dyDescent="0.25">
      <c r="A240" s="137" t="s">
        <v>450</v>
      </c>
      <c r="B240" s="138" t="s">
        <v>38</v>
      </c>
      <c r="C240" s="138" t="s">
        <v>311</v>
      </c>
      <c r="D240" s="138" t="s">
        <v>374</v>
      </c>
      <c r="E240" s="138" t="s">
        <v>255</v>
      </c>
    </row>
    <row r="241" spans="1:5" x14ac:dyDescent="0.25">
      <c r="A241" s="137" t="s">
        <v>451</v>
      </c>
      <c r="B241" s="138" t="s">
        <v>38</v>
      </c>
      <c r="C241" s="138" t="s">
        <v>311</v>
      </c>
      <c r="D241" s="138" t="s">
        <v>282</v>
      </c>
      <c r="E241" s="138" t="s">
        <v>255</v>
      </c>
    </row>
    <row r="242" spans="1:5" x14ac:dyDescent="0.25">
      <c r="A242" s="137" t="s">
        <v>452</v>
      </c>
      <c r="B242" s="138" t="s">
        <v>38</v>
      </c>
      <c r="C242" s="138" t="s">
        <v>311</v>
      </c>
      <c r="D242" s="138" t="s">
        <v>282</v>
      </c>
      <c r="E242" s="138" t="s">
        <v>255</v>
      </c>
    </row>
    <row r="243" spans="1:5" x14ac:dyDescent="0.25">
      <c r="A243" s="137" t="s">
        <v>453</v>
      </c>
      <c r="B243" s="138" t="s">
        <v>394</v>
      </c>
      <c r="C243" s="138" t="s">
        <v>45</v>
      </c>
      <c r="D243" s="138" t="s">
        <v>395</v>
      </c>
      <c r="E243" s="138" t="s">
        <v>255</v>
      </c>
    </row>
    <row r="244" spans="1:5" x14ac:dyDescent="0.25">
      <c r="A244" s="137" t="s">
        <v>454</v>
      </c>
      <c r="B244" s="138" t="s">
        <v>394</v>
      </c>
      <c r="C244" s="138" t="s">
        <v>311</v>
      </c>
      <c r="D244" s="138" t="s">
        <v>395</v>
      </c>
      <c r="E244" s="138" t="s">
        <v>255</v>
      </c>
    </row>
    <row r="245" spans="1:5" x14ac:dyDescent="0.25">
      <c r="A245" s="137" t="s">
        <v>455</v>
      </c>
      <c r="B245" s="138" t="s">
        <v>394</v>
      </c>
      <c r="C245" s="138" t="s">
        <v>311</v>
      </c>
      <c r="D245" s="138" t="s">
        <v>395</v>
      </c>
      <c r="E245" s="138" t="s">
        <v>255</v>
      </c>
    </row>
    <row r="246" spans="1:5" x14ac:dyDescent="0.25">
      <c r="A246" s="137" t="s">
        <v>456</v>
      </c>
      <c r="B246" s="138" t="s">
        <v>394</v>
      </c>
      <c r="C246" s="138" t="s">
        <v>311</v>
      </c>
      <c r="D246" s="138" t="s">
        <v>395</v>
      </c>
      <c r="E246" s="138" t="s">
        <v>255</v>
      </c>
    </row>
    <row r="247" spans="1:5" x14ac:dyDescent="0.25">
      <c r="A247" s="137" t="s">
        <v>457</v>
      </c>
      <c r="B247" s="138" t="s">
        <v>394</v>
      </c>
      <c r="C247" s="138" t="s">
        <v>311</v>
      </c>
      <c r="D247" s="138" t="s">
        <v>395</v>
      </c>
      <c r="E247" s="138" t="s">
        <v>255</v>
      </c>
    </row>
    <row r="248" spans="1:5" x14ac:dyDescent="0.25">
      <c r="A248" s="137" t="s">
        <v>458</v>
      </c>
      <c r="B248" s="138" t="s">
        <v>394</v>
      </c>
      <c r="C248" s="138" t="s">
        <v>305</v>
      </c>
      <c r="D248" s="138" t="s">
        <v>395</v>
      </c>
      <c r="E248" s="138" t="s">
        <v>255</v>
      </c>
    </row>
    <row r="249" spans="1:5" x14ac:dyDescent="0.25">
      <c r="A249" s="130" t="s">
        <v>459</v>
      </c>
      <c r="B249" s="131" t="s">
        <v>44</v>
      </c>
      <c r="C249" s="131" t="s">
        <v>305</v>
      </c>
      <c r="D249" s="131" t="s">
        <v>7</v>
      </c>
      <c r="E249" s="131" t="s">
        <v>27</v>
      </c>
    </row>
    <row r="250" spans="1:5" x14ac:dyDescent="0.25">
      <c r="A250" s="130" t="s">
        <v>460</v>
      </c>
      <c r="B250" s="131" t="s">
        <v>44</v>
      </c>
      <c r="C250" s="131" t="s">
        <v>45</v>
      </c>
      <c r="D250" s="131" t="s">
        <v>7</v>
      </c>
      <c r="E250" s="131" t="s">
        <v>27</v>
      </c>
    </row>
    <row r="251" spans="1:5" x14ac:dyDescent="0.25">
      <c r="A251" s="130" t="s">
        <v>461</v>
      </c>
      <c r="B251" s="131" t="s">
        <v>44</v>
      </c>
      <c r="C251" s="131" t="s">
        <v>113</v>
      </c>
      <c r="D251" s="131" t="s">
        <v>7</v>
      </c>
      <c r="E251" s="131" t="s">
        <v>27</v>
      </c>
    </row>
    <row r="252" spans="1:5" x14ac:dyDescent="0.25">
      <c r="A252" s="130" t="s">
        <v>462</v>
      </c>
      <c r="B252" s="131" t="s">
        <v>44</v>
      </c>
      <c r="C252" s="131" t="s">
        <v>25</v>
      </c>
      <c r="D252" s="131" t="s">
        <v>7</v>
      </c>
      <c r="E252" s="131" t="s">
        <v>27</v>
      </c>
    </row>
    <row r="253" spans="1:5" x14ac:dyDescent="0.25">
      <c r="A253" s="130" t="s">
        <v>463</v>
      </c>
      <c r="B253" s="131" t="s">
        <v>77</v>
      </c>
      <c r="C253" s="131" t="s">
        <v>464</v>
      </c>
      <c r="D253" s="131" t="s">
        <v>465</v>
      </c>
      <c r="E253" s="131" t="s">
        <v>27</v>
      </c>
    </row>
    <row r="254" spans="1:5" x14ac:dyDescent="0.25">
      <c r="A254" s="130" t="s">
        <v>466</v>
      </c>
      <c r="B254" s="131" t="s">
        <v>19</v>
      </c>
      <c r="C254" s="131" t="s">
        <v>311</v>
      </c>
      <c r="D254" s="131" t="s">
        <v>204</v>
      </c>
      <c r="E254" s="131" t="s">
        <v>27</v>
      </c>
    </row>
    <row r="255" spans="1:5" x14ac:dyDescent="0.25">
      <c r="A255" s="130" t="s">
        <v>467</v>
      </c>
      <c r="B255" s="131" t="s">
        <v>195</v>
      </c>
      <c r="C255" s="131" t="s">
        <v>311</v>
      </c>
      <c r="D255" s="131" t="s">
        <v>389</v>
      </c>
      <c r="E255" s="131" t="s">
        <v>27</v>
      </c>
    </row>
    <row r="256" spans="1:5" x14ac:dyDescent="0.25">
      <c r="A256" s="130" t="s">
        <v>468</v>
      </c>
      <c r="B256" s="131" t="s">
        <v>195</v>
      </c>
      <c r="C256" s="131" t="s">
        <v>311</v>
      </c>
      <c r="D256" s="131" t="s">
        <v>364</v>
      </c>
      <c r="E256" s="131" t="s">
        <v>27</v>
      </c>
    </row>
    <row r="257" spans="1:5" x14ac:dyDescent="0.25">
      <c r="A257" s="137" t="s">
        <v>469</v>
      </c>
      <c r="B257" s="138" t="s">
        <v>55</v>
      </c>
      <c r="C257" s="138" t="s">
        <v>311</v>
      </c>
      <c r="D257" s="138" t="s">
        <v>376</v>
      </c>
      <c r="E257" s="138" t="s">
        <v>255</v>
      </c>
    </row>
    <row r="258" spans="1:5" x14ac:dyDescent="0.25">
      <c r="A258" s="130" t="s">
        <v>470</v>
      </c>
      <c r="B258" s="131" t="s">
        <v>19</v>
      </c>
      <c r="C258" s="131" t="s">
        <v>290</v>
      </c>
      <c r="D258" s="131" t="s">
        <v>204</v>
      </c>
      <c r="E258" s="131" t="s">
        <v>27</v>
      </c>
    </row>
    <row r="259" spans="1:5" x14ac:dyDescent="0.25">
      <c r="A259" s="137" t="s">
        <v>471</v>
      </c>
      <c r="B259" s="138" t="s">
        <v>55</v>
      </c>
      <c r="C259" s="138" t="s">
        <v>343</v>
      </c>
      <c r="D259" s="138" t="s">
        <v>376</v>
      </c>
      <c r="E259" s="138" t="s">
        <v>255</v>
      </c>
    </row>
    <row r="260" spans="1:5" x14ac:dyDescent="0.25">
      <c r="A260" s="137" t="s">
        <v>472</v>
      </c>
      <c r="B260" s="138" t="s">
        <v>55</v>
      </c>
      <c r="C260" s="138" t="s">
        <v>343</v>
      </c>
      <c r="D260" s="138" t="s">
        <v>416</v>
      </c>
      <c r="E260" s="138" t="s">
        <v>255</v>
      </c>
    </row>
    <row r="261" spans="1:5" x14ac:dyDescent="0.25">
      <c r="A261" s="137" t="s">
        <v>473</v>
      </c>
      <c r="B261" s="138" t="s">
        <v>55</v>
      </c>
      <c r="C261" s="138" t="s">
        <v>343</v>
      </c>
      <c r="D261" s="138" t="s">
        <v>382</v>
      </c>
      <c r="E261" s="138" t="s">
        <v>255</v>
      </c>
    </row>
    <row r="262" spans="1:5" x14ac:dyDescent="0.25">
      <c r="A262" s="137" t="s">
        <v>474</v>
      </c>
      <c r="B262" s="138" t="s">
        <v>394</v>
      </c>
      <c r="C262" s="138" t="s">
        <v>343</v>
      </c>
      <c r="D262" s="138" t="s">
        <v>372</v>
      </c>
      <c r="E262" s="138" t="s">
        <v>255</v>
      </c>
    </row>
    <row r="263" spans="1:5" x14ac:dyDescent="0.25">
      <c r="A263" s="137" t="s">
        <v>475</v>
      </c>
      <c r="B263" s="138" t="s">
        <v>394</v>
      </c>
      <c r="C263" s="138" t="s">
        <v>343</v>
      </c>
      <c r="D263" s="138" t="s">
        <v>372</v>
      </c>
      <c r="E263" s="138" t="s">
        <v>255</v>
      </c>
    </row>
    <row r="264" spans="1:5" x14ac:dyDescent="0.25">
      <c r="A264" s="137" t="s">
        <v>476</v>
      </c>
      <c r="B264" s="138" t="s">
        <v>394</v>
      </c>
      <c r="C264" s="138" t="s">
        <v>343</v>
      </c>
      <c r="D264" s="138" t="s">
        <v>477</v>
      </c>
      <c r="E264" s="138" t="s">
        <v>255</v>
      </c>
    </row>
    <row r="265" spans="1:5" x14ac:dyDescent="0.25">
      <c r="A265" s="137" t="s">
        <v>478</v>
      </c>
      <c r="B265" s="138" t="s">
        <v>394</v>
      </c>
      <c r="C265" s="138" t="s">
        <v>290</v>
      </c>
      <c r="D265" s="138" t="s">
        <v>372</v>
      </c>
      <c r="E265" s="138" t="s">
        <v>255</v>
      </c>
    </row>
    <row r="266" spans="1:5" x14ac:dyDescent="0.25">
      <c r="A266" s="137" t="s">
        <v>479</v>
      </c>
      <c r="B266" s="138" t="s">
        <v>394</v>
      </c>
      <c r="C266" s="138" t="s">
        <v>290</v>
      </c>
      <c r="D266" s="138" t="s">
        <v>372</v>
      </c>
      <c r="E266" s="138" t="s">
        <v>255</v>
      </c>
    </row>
    <row r="267" spans="1:5" x14ac:dyDescent="0.25">
      <c r="A267" s="137" t="s">
        <v>480</v>
      </c>
      <c r="B267" s="138" t="s">
        <v>394</v>
      </c>
      <c r="C267" s="138" t="s">
        <v>290</v>
      </c>
      <c r="D267" s="138" t="s">
        <v>477</v>
      </c>
      <c r="E267" s="138" t="s">
        <v>255</v>
      </c>
    </row>
    <row r="268" spans="1:5" x14ac:dyDescent="0.25">
      <c r="A268" s="137" t="s">
        <v>481</v>
      </c>
      <c r="B268" s="138" t="s">
        <v>394</v>
      </c>
      <c r="C268" s="138" t="s">
        <v>45</v>
      </c>
      <c r="D268" s="138" t="s">
        <v>372</v>
      </c>
      <c r="E268" s="138" t="s">
        <v>255</v>
      </c>
    </row>
    <row r="269" spans="1:5" x14ac:dyDescent="0.25">
      <c r="A269" s="137" t="s">
        <v>482</v>
      </c>
      <c r="B269" s="138" t="s">
        <v>394</v>
      </c>
      <c r="C269" s="138" t="s">
        <v>45</v>
      </c>
      <c r="D269" s="138" t="s">
        <v>372</v>
      </c>
      <c r="E269" s="138" t="s">
        <v>255</v>
      </c>
    </row>
    <row r="270" spans="1:5" x14ac:dyDescent="0.25">
      <c r="A270" s="137" t="s">
        <v>483</v>
      </c>
      <c r="B270" s="138" t="s">
        <v>394</v>
      </c>
      <c r="C270" s="138" t="s">
        <v>45</v>
      </c>
      <c r="D270" s="138" t="s">
        <v>477</v>
      </c>
      <c r="E270" s="138" t="s">
        <v>255</v>
      </c>
    </row>
    <row r="271" spans="1:5" x14ac:dyDescent="0.25">
      <c r="A271" s="137" t="s">
        <v>484</v>
      </c>
      <c r="B271" s="138" t="s">
        <v>38</v>
      </c>
      <c r="C271" s="138" t="s">
        <v>45</v>
      </c>
      <c r="D271" s="138" t="s">
        <v>374</v>
      </c>
      <c r="E271" s="138" t="s">
        <v>255</v>
      </c>
    </row>
    <row r="272" spans="1:5" x14ac:dyDescent="0.25">
      <c r="A272" s="137" t="s">
        <v>485</v>
      </c>
      <c r="B272" s="138" t="s">
        <v>38</v>
      </c>
      <c r="C272" s="138" t="s">
        <v>45</v>
      </c>
      <c r="D272" s="138" t="s">
        <v>374</v>
      </c>
      <c r="E272" s="138" t="s">
        <v>255</v>
      </c>
    </row>
    <row r="273" spans="1:5" x14ac:dyDescent="0.25">
      <c r="A273" s="137" t="s">
        <v>486</v>
      </c>
      <c r="B273" s="138" t="s">
        <v>38</v>
      </c>
      <c r="C273" s="138" t="s">
        <v>45</v>
      </c>
      <c r="D273" s="138" t="s">
        <v>282</v>
      </c>
      <c r="E273" s="138" t="s">
        <v>255</v>
      </c>
    </row>
    <row r="274" spans="1:5" x14ac:dyDescent="0.25">
      <c r="A274" s="137" t="s">
        <v>487</v>
      </c>
      <c r="B274" s="138" t="s">
        <v>38</v>
      </c>
      <c r="C274" s="138" t="s">
        <v>45</v>
      </c>
      <c r="D274" s="138" t="s">
        <v>282</v>
      </c>
      <c r="E274" s="138" t="s">
        <v>255</v>
      </c>
    </row>
    <row r="275" spans="1:5" x14ac:dyDescent="0.25">
      <c r="A275" s="137" t="s">
        <v>488</v>
      </c>
      <c r="B275" s="138" t="s">
        <v>55</v>
      </c>
      <c r="C275" s="138" t="s">
        <v>45</v>
      </c>
      <c r="D275" s="138" t="s">
        <v>376</v>
      </c>
      <c r="E275" s="138" t="s">
        <v>255</v>
      </c>
    </row>
    <row r="276" spans="1:5" x14ac:dyDescent="0.25">
      <c r="A276" s="137" t="s">
        <v>489</v>
      </c>
      <c r="B276" s="138" t="s">
        <v>55</v>
      </c>
      <c r="C276" s="138" t="s">
        <v>45</v>
      </c>
      <c r="D276" s="138" t="s">
        <v>382</v>
      </c>
      <c r="E276" s="138" t="s">
        <v>255</v>
      </c>
    </row>
    <row r="277" spans="1:5" x14ac:dyDescent="0.25">
      <c r="A277" s="137" t="s">
        <v>490</v>
      </c>
      <c r="B277" s="138" t="s">
        <v>55</v>
      </c>
      <c r="C277" s="138" t="s">
        <v>45</v>
      </c>
      <c r="D277" s="138" t="s">
        <v>376</v>
      </c>
      <c r="E277" s="138" t="s">
        <v>255</v>
      </c>
    </row>
    <row r="278" spans="1:5" x14ac:dyDescent="0.25">
      <c r="A278" s="137" t="s">
        <v>491</v>
      </c>
      <c r="B278" s="138" t="s">
        <v>55</v>
      </c>
      <c r="C278" s="138" t="s">
        <v>45</v>
      </c>
      <c r="D278" s="138" t="s">
        <v>416</v>
      </c>
      <c r="E278" s="138" t="s">
        <v>255</v>
      </c>
    </row>
    <row r="279" spans="1:5" x14ac:dyDescent="0.25">
      <c r="A279" s="137" t="s">
        <v>492</v>
      </c>
      <c r="B279" s="138" t="s">
        <v>55</v>
      </c>
      <c r="C279" s="138" t="s">
        <v>45</v>
      </c>
      <c r="D279" s="138" t="s">
        <v>382</v>
      </c>
      <c r="E279" s="138" t="s">
        <v>255</v>
      </c>
    </row>
    <row r="280" spans="1:5" x14ac:dyDescent="0.25">
      <c r="A280" s="137" t="s">
        <v>493</v>
      </c>
      <c r="B280" s="138" t="s">
        <v>55</v>
      </c>
      <c r="C280" s="138" t="s">
        <v>45</v>
      </c>
      <c r="D280" s="138" t="s">
        <v>380</v>
      </c>
      <c r="E280" s="138" t="s">
        <v>255</v>
      </c>
    </row>
    <row r="281" spans="1:5" x14ac:dyDescent="0.25">
      <c r="A281" s="130" t="s">
        <v>494</v>
      </c>
      <c r="B281" s="131" t="s">
        <v>19</v>
      </c>
      <c r="C281" s="131" t="s">
        <v>305</v>
      </c>
      <c r="D281" s="131" t="s">
        <v>204</v>
      </c>
      <c r="E281" s="131" t="s">
        <v>27</v>
      </c>
    </row>
    <row r="282" spans="1:5" x14ac:dyDescent="0.25">
      <c r="A282" s="130" t="s">
        <v>495</v>
      </c>
      <c r="B282" s="131" t="s">
        <v>44</v>
      </c>
      <c r="C282" s="131" t="s">
        <v>290</v>
      </c>
      <c r="D282" s="131" t="s">
        <v>11</v>
      </c>
      <c r="E282" s="131" t="s">
        <v>27</v>
      </c>
    </row>
    <row r="283" spans="1:5" x14ac:dyDescent="0.25">
      <c r="A283" s="130" t="s">
        <v>496</v>
      </c>
      <c r="B283" s="131" t="s">
        <v>44</v>
      </c>
      <c r="C283" s="131" t="s">
        <v>290</v>
      </c>
      <c r="D283" s="131" t="s">
        <v>9</v>
      </c>
      <c r="E283" s="131" t="s">
        <v>27</v>
      </c>
    </row>
    <row r="284" spans="1:5" x14ac:dyDescent="0.25">
      <c r="A284" s="130" t="s">
        <v>497</v>
      </c>
      <c r="B284" s="131" t="s">
        <v>44</v>
      </c>
      <c r="C284" s="131" t="s">
        <v>290</v>
      </c>
      <c r="D284" s="131" t="s">
        <v>10</v>
      </c>
      <c r="E284" s="131" t="s">
        <v>27</v>
      </c>
    </row>
    <row r="285" spans="1:5" x14ac:dyDescent="0.25">
      <c r="A285" s="137" t="s">
        <v>498</v>
      </c>
      <c r="B285" s="138" t="s">
        <v>55</v>
      </c>
      <c r="C285" s="138" t="s">
        <v>290</v>
      </c>
      <c r="D285" s="138" t="s">
        <v>376</v>
      </c>
      <c r="E285" s="138" t="s">
        <v>255</v>
      </c>
    </row>
    <row r="286" spans="1:5" x14ac:dyDescent="0.25">
      <c r="A286" s="137" t="s">
        <v>499</v>
      </c>
      <c r="B286" s="138" t="s">
        <v>55</v>
      </c>
      <c r="C286" s="138" t="s">
        <v>290</v>
      </c>
      <c r="D286" s="138" t="s">
        <v>414</v>
      </c>
      <c r="E286" s="138" t="s">
        <v>255</v>
      </c>
    </row>
    <row r="287" spans="1:5" x14ac:dyDescent="0.25">
      <c r="A287" s="137" t="s">
        <v>500</v>
      </c>
      <c r="B287" s="138" t="s">
        <v>55</v>
      </c>
      <c r="C287" s="138" t="s">
        <v>290</v>
      </c>
      <c r="D287" s="138" t="s">
        <v>416</v>
      </c>
      <c r="E287" s="138" t="s">
        <v>255</v>
      </c>
    </row>
    <row r="288" spans="1:5" x14ac:dyDescent="0.25">
      <c r="A288" s="137" t="s">
        <v>501</v>
      </c>
      <c r="B288" s="138" t="s">
        <v>55</v>
      </c>
      <c r="C288" s="138" t="s">
        <v>290</v>
      </c>
      <c r="D288" s="138" t="s">
        <v>382</v>
      </c>
      <c r="E288" s="138" t="s">
        <v>255</v>
      </c>
    </row>
    <row r="289" spans="1:5" x14ac:dyDescent="0.25">
      <c r="A289" s="130" t="s">
        <v>502</v>
      </c>
      <c r="B289" s="131" t="s">
        <v>44</v>
      </c>
      <c r="C289" s="131" t="s">
        <v>360</v>
      </c>
      <c r="D289" s="131" t="s">
        <v>7</v>
      </c>
      <c r="E289" s="131" t="s">
        <v>27</v>
      </c>
    </row>
    <row r="290" spans="1:5" x14ac:dyDescent="0.25">
      <c r="A290" s="130" t="s">
        <v>503</v>
      </c>
      <c r="B290" s="131" t="s">
        <v>44</v>
      </c>
      <c r="C290" s="131" t="s">
        <v>302</v>
      </c>
      <c r="D290" s="131" t="s">
        <v>11</v>
      </c>
      <c r="E290" s="131" t="s">
        <v>27</v>
      </c>
    </row>
    <row r="291" spans="1:5" x14ac:dyDescent="0.25">
      <c r="A291" s="130" t="s">
        <v>504</v>
      </c>
      <c r="B291" s="131" t="s">
        <v>44</v>
      </c>
      <c r="C291" s="131" t="s">
        <v>302</v>
      </c>
      <c r="D291" s="131" t="s">
        <v>9</v>
      </c>
      <c r="E291" s="131" t="s">
        <v>27</v>
      </c>
    </row>
    <row r="292" spans="1:5" x14ac:dyDescent="0.25">
      <c r="A292" s="130" t="s">
        <v>505</v>
      </c>
      <c r="B292" s="131" t="s">
        <v>44</v>
      </c>
      <c r="C292" s="131" t="s">
        <v>302</v>
      </c>
      <c r="D292" s="131" t="s">
        <v>10</v>
      </c>
      <c r="E292" s="131" t="s">
        <v>27</v>
      </c>
    </row>
    <row r="293" spans="1:5" x14ac:dyDescent="0.25">
      <c r="A293" s="130" t="s">
        <v>506</v>
      </c>
      <c r="B293" s="131" t="s">
        <v>38</v>
      </c>
      <c r="C293" s="131" t="s">
        <v>45</v>
      </c>
      <c r="D293" s="131" t="s">
        <v>507</v>
      </c>
      <c r="E293" s="131" t="s">
        <v>27</v>
      </c>
    </row>
    <row r="294" spans="1:5" x14ac:dyDescent="0.25">
      <c r="A294" s="130" t="s">
        <v>508</v>
      </c>
      <c r="B294" s="131" t="s">
        <v>38</v>
      </c>
      <c r="C294" s="131" t="s">
        <v>45</v>
      </c>
      <c r="D294" s="131" t="s">
        <v>509</v>
      </c>
      <c r="E294" s="131" t="s">
        <v>27</v>
      </c>
    </row>
    <row r="295" spans="1:5" x14ac:dyDescent="0.25">
      <c r="A295" s="130" t="s">
        <v>510</v>
      </c>
      <c r="B295" s="131" t="s">
        <v>44</v>
      </c>
      <c r="C295" s="131" t="s">
        <v>360</v>
      </c>
      <c r="D295" s="131" t="s">
        <v>11</v>
      </c>
      <c r="E295" s="131" t="s">
        <v>27</v>
      </c>
    </row>
    <row r="296" spans="1:5" x14ac:dyDescent="0.25">
      <c r="A296" s="130" t="s">
        <v>511</v>
      </c>
      <c r="B296" s="131" t="s">
        <v>44</v>
      </c>
      <c r="C296" s="131" t="s">
        <v>360</v>
      </c>
      <c r="D296" s="131" t="s">
        <v>9</v>
      </c>
      <c r="E296" s="131" t="s">
        <v>27</v>
      </c>
    </row>
    <row r="297" spans="1:5" x14ac:dyDescent="0.25">
      <c r="A297" s="130" t="s">
        <v>512</v>
      </c>
      <c r="B297" s="131" t="s">
        <v>44</v>
      </c>
      <c r="C297" s="131" t="s">
        <v>360</v>
      </c>
      <c r="D297" s="131" t="s">
        <v>10</v>
      </c>
      <c r="E297" s="131" t="s">
        <v>27</v>
      </c>
    </row>
    <row r="298" spans="1:5" x14ac:dyDescent="0.25">
      <c r="A298" s="130" t="s">
        <v>513</v>
      </c>
      <c r="B298" s="131" t="s">
        <v>44</v>
      </c>
      <c r="C298" s="131" t="s">
        <v>305</v>
      </c>
      <c r="D298" s="131" t="s">
        <v>7</v>
      </c>
      <c r="E298" s="131" t="s">
        <v>27</v>
      </c>
    </row>
    <row r="299" spans="1:5" x14ac:dyDescent="0.25">
      <c r="A299" s="130" t="s">
        <v>514</v>
      </c>
      <c r="B299" s="131" t="s">
        <v>38</v>
      </c>
      <c r="C299" s="131" t="s">
        <v>279</v>
      </c>
      <c r="D299" s="131" t="s">
        <v>515</v>
      </c>
      <c r="E299" s="131" t="s">
        <v>27</v>
      </c>
    </row>
    <row r="300" spans="1:5" x14ac:dyDescent="0.25">
      <c r="A300" s="130" t="s">
        <v>516</v>
      </c>
      <c r="B300" s="131" t="s">
        <v>44</v>
      </c>
      <c r="C300" s="131" t="s">
        <v>324</v>
      </c>
      <c r="D300" s="131" t="s">
        <v>7</v>
      </c>
      <c r="E300" s="131" t="s">
        <v>27</v>
      </c>
    </row>
    <row r="301" spans="1:5" x14ac:dyDescent="0.25">
      <c r="A301" s="130" t="s">
        <v>517</v>
      </c>
      <c r="B301" s="131" t="s">
        <v>44</v>
      </c>
      <c r="C301" s="131" t="s">
        <v>518</v>
      </c>
      <c r="D301" s="131" t="s">
        <v>7</v>
      </c>
      <c r="E301" s="131" t="s">
        <v>27</v>
      </c>
    </row>
    <row r="302" spans="1:5" x14ac:dyDescent="0.25">
      <c r="A302" s="130" t="s">
        <v>519</v>
      </c>
      <c r="B302" s="131" t="s">
        <v>44</v>
      </c>
      <c r="C302" s="131" t="s">
        <v>25</v>
      </c>
      <c r="D302" s="131" t="s">
        <v>11</v>
      </c>
      <c r="E302" s="131" t="s">
        <v>27</v>
      </c>
    </row>
    <row r="303" spans="1:5" x14ac:dyDescent="0.25">
      <c r="A303" s="130" t="s">
        <v>520</v>
      </c>
      <c r="B303" s="131" t="s">
        <v>44</v>
      </c>
      <c r="C303" s="131" t="s">
        <v>25</v>
      </c>
      <c r="D303" s="131" t="s">
        <v>9</v>
      </c>
      <c r="E303" s="131" t="s">
        <v>27</v>
      </c>
    </row>
    <row r="304" spans="1:5" x14ac:dyDescent="0.25">
      <c r="A304" s="130" t="s">
        <v>521</v>
      </c>
      <c r="B304" s="131" t="s">
        <v>44</v>
      </c>
      <c r="C304" s="131" t="s">
        <v>25</v>
      </c>
      <c r="D304" s="131" t="s">
        <v>10</v>
      </c>
      <c r="E304" s="131" t="s">
        <v>27</v>
      </c>
    </row>
    <row r="305" spans="1:5" x14ac:dyDescent="0.25">
      <c r="A305" s="130" t="s">
        <v>522</v>
      </c>
      <c r="B305" s="131" t="s">
        <v>195</v>
      </c>
      <c r="C305" s="131" t="s">
        <v>290</v>
      </c>
      <c r="D305" s="131" t="s">
        <v>364</v>
      </c>
      <c r="E305" s="131" t="s">
        <v>27</v>
      </c>
    </row>
    <row r="306" spans="1:5" x14ac:dyDescent="0.25">
      <c r="A306" s="137" t="s">
        <v>523</v>
      </c>
      <c r="B306" s="138" t="s">
        <v>394</v>
      </c>
      <c r="C306" s="138" t="s">
        <v>290</v>
      </c>
      <c r="D306" s="138" t="s">
        <v>372</v>
      </c>
      <c r="E306" s="138" t="s">
        <v>255</v>
      </c>
    </row>
    <row r="307" spans="1:5" x14ac:dyDescent="0.25">
      <c r="A307" s="137" t="s">
        <v>524</v>
      </c>
      <c r="B307" s="138" t="s">
        <v>394</v>
      </c>
      <c r="C307" s="138" t="s">
        <v>290</v>
      </c>
      <c r="D307" s="138" t="s">
        <v>372</v>
      </c>
      <c r="E307" s="138" t="s">
        <v>255</v>
      </c>
    </row>
    <row r="308" spans="1:5" x14ac:dyDescent="0.25">
      <c r="A308" s="130" t="s">
        <v>525</v>
      </c>
      <c r="B308" s="131" t="s">
        <v>19</v>
      </c>
      <c r="C308" s="131" t="s">
        <v>290</v>
      </c>
      <c r="D308" s="131" t="s">
        <v>284</v>
      </c>
      <c r="E308" s="131" t="s">
        <v>27</v>
      </c>
    </row>
    <row r="309" spans="1:5" x14ac:dyDescent="0.25">
      <c r="A309" s="137" t="s">
        <v>526</v>
      </c>
      <c r="B309" s="138" t="s">
        <v>55</v>
      </c>
      <c r="C309" s="138" t="s">
        <v>290</v>
      </c>
      <c r="D309" s="138" t="s">
        <v>376</v>
      </c>
      <c r="E309" s="138" t="s">
        <v>255</v>
      </c>
    </row>
    <row r="310" spans="1:5" x14ac:dyDescent="0.25">
      <c r="A310" s="137" t="s">
        <v>527</v>
      </c>
      <c r="B310" s="138" t="s">
        <v>55</v>
      </c>
      <c r="C310" s="138" t="s">
        <v>290</v>
      </c>
      <c r="D310" s="138" t="s">
        <v>414</v>
      </c>
      <c r="E310" s="138" t="s">
        <v>255</v>
      </c>
    </row>
    <row r="311" spans="1:5" x14ac:dyDescent="0.25">
      <c r="A311" s="130" t="s">
        <v>528</v>
      </c>
      <c r="B311" s="131" t="s">
        <v>167</v>
      </c>
      <c r="C311" s="131" t="s">
        <v>311</v>
      </c>
      <c r="D311" s="131"/>
      <c r="E311" s="131" t="s">
        <v>27</v>
      </c>
    </row>
    <row r="312" spans="1:5" x14ac:dyDescent="0.25">
      <c r="A312" s="130" t="s">
        <v>529</v>
      </c>
      <c r="B312" s="131" t="s">
        <v>41</v>
      </c>
      <c r="C312" s="131" t="s">
        <v>311</v>
      </c>
      <c r="D312" s="131" t="s">
        <v>530</v>
      </c>
      <c r="E312" s="131" t="s">
        <v>27</v>
      </c>
    </row>
    <row r="313" spans="1:5" x14ac:dyDescent="0.25">
      <c r="A313" s="130" t="s">
        <v>531</v>
      </c>
      <c r="B313" s="131" t="s">
        <v>77</v>
      </c>
      <c r="C313" s="131" t="s">
        <v>464</v>
      </c>
      <c r="D313" s="131" t="s">
        <v>532</v>
      </c>
      <c r="E313" s="131" t="s">
        <v>27</v>
      </c>
    </row>
    <row r="314" spans="1:5" x14ac:dyDescent="0.25">
      <c r="A314" s="130" t="s">
        <v>533</v>
      </c>
      <c r="B314" s="131" t="s">
        <v>19</v>
      </c>
      <c r="C314" s="131" t="s">
        <v>290</v>
      </c>
      <c r="D314" s="131" t="s">
        <v>288</v>
      </c>
      <c r="E314" s="131" t="s">
        <v>27</v>
      </c>
    </row>
    <row r="315" spans="1:5" x14ac:dyDescent="0.25">
      <c r="A315" s="130" t="s">
        <v>534</v>
      </c>
      <c r="B315" s="131" t="s">
        <v>77</v>
      </c>
      <c r="C315" s="131" t="s">
        <v>535</v>
      </c>
      <c r="D315" s="131" t="s">
        <v>536</v>
      </c>
      <c r="E315" s="131" t="s">
        <v>27</v>
      </c>
    </row>
    <row r="316" spans="1:5" x14ac:dyDescent="0.25">
      <c r="A316" s="130" t="s">
        <v>537</v>
      </c>
      <c r="B316" s="131" t="s">
        <v>44</v>
      </c>
      <c r="C316" s="131" t="s">
        <v>290</v>
      </c>
      <c r="D316" s="131" t="s">
        <v>7</v>
      </c>
      <c r="E316" s="131" t="s">
        <v>27</v>
      </c>
    </row>
    <row r="317" spans="1:5" x14ac:dyDescent="0.25">
      <c r="A317" s="137" t="s">
        <v>538</v>
      </c>
      <c r="B317" s="138" t="s">
        <v>394</v>
      </c>
      <c r="C317" s="138" t="s">
        <v>45</v>
      </c>
      <c r="D317" s="138" t="s">
        <v>372</v>
      </c>
      <c r="E317" s="138" t="s">
        <v>255</v>
      </c>
    </row>
    <row r="318" spans="1:5" x14ac:dyDescent="0.25">
      <c r="A318" s="130" t="s">
        <v>539</v>
      </c>
      <c r="B318" s="131" t="s">
        <v>195</v>
      </c>
      <c r="C318" s="131" t="s">
        <v>360</v>
      </c>
      <c r="D318" s="131" t="s">
        <v>364</v>
      </c>
      <c r="E318" s="131" t="s">
        <v>27</v>
      </c>
    </row>
    <row r="319" spans="1:5" x14ac:dyDescent="0.25">
      <c r="A319" s="130" t="s">
        <v>540</v>
      </c>
      <c r="B319" s="131" t="s">
        <v>19</v>
      </c>
      <c r="C319" s="131" t="s">
        <v>290</v>
      </c>
      <c r="D319" s="131" t="s">
        <v>286</v>
      </c>
      <c r="E319" s="131" t="s">
        <v>27</v>
      </c>
    </row>
    <row r="320" spans="1:5" x14ac:dyDescent="0.25">
      <c r="A320" s="130" t="s">
        <v>541</v>
      </c>
      <c r="B320" s="131" t="s">
        <v>55</v>
      </c>
      <c r="C320" s="131" t="s">
        <v>279</v>
      </c>
      <c r="D320" s="131" t="s">
        <v>542</v>
      </c>
      <c r="E320" s="131" t="s">
        <v>27</v>
      </c>
    </row>
    <row r="321" spans="1:5" x14ac:dyDescent="0.25">
      <c r="A321" s="130" t="s">
        <v>543</v>
      </c>
      <c r="B321" s="131" t="s">
        <v>41</v>
      </c>
      <c r="C321" s="131" t="s">
        <v>279</v>
      </c>
      <c r="D321" s="131" t="s">
        <v>42</v>
      </c>
      <c r="E321" s="131" t="s">
        <v>27</v>
      </c>
    </row>
    <row r="322" spans="1:5" x14ac:dyDescent="0.25">
      <c r="A322" s="130" t="s">
        <v>544</v>
      </c>
      <c r="B322" s="131" t="s">
        <v>19</v>
      </c>
      <c r="C322" s="131" t="s">
        <v>311</v>
      </c>
      <c r="D322" s="131" t="s">
        <v>284</v>
      </c>
      <c r="E322" s="131" t="s">
        <v>27</v>
      </c>
    </row>
    <row r="323" spans="1:5" x14ac:dyDescent="0.25">
      <c r="A323" s="130" t="s">
        <v>545</v>
      </c>
      <c r="B323" s="131" t="s">
        <v>44</v>
      </c>
      <c r="C323" s="131" t="s">
        <v>45</v>
      </c>
      <c r="D323" s="131" t="s">
        <v>7</v>
      </c>
      <c r="E323" s="131" t="s">
        <v>27</v>
      </c>
    </row>
    <row r="324" spans="1:5" x14ac:dyDescent="0.25">
      <c r="A324" s="130" t="s">
        <v>546</v>
      </c>
      <c r="B324" s="131" t="s">
        <v>55</v>
      </c>
      <c r="C324" s="131" t="s">
        <v>64</v>
      </c>
      <c r="D324" s="131" t="s">
        <v>376</v>
      </c>
      <c r="E324" s="131" t="s">
        <v>27</v>
      </c>
    </row>
    <row r="325" spans="1:5" x14ac:dyDescent="0.25">
      <c r="A325" s="137" t="s">
        <v>547</v>
      </c>
      <c r="B325" s="138" t="s">
        <v>394</v>
      </c>
      <c r="C325" s="138" t="s">
        <v>64</v>
      </c>
      <c r="D325" s="138" t="s">
        <v>372</v>
      </c>
      <c r="E325" s="138" t="s">
        <v>255</v>
      </c>
    </row>
    <row r="326" spans="1:5" x14ac:dyDescent="0.25">
      <c r="A326" s="130" t="s">
        <v>548</v>
      </c>
      <c r="B326" s="131" t="s">
        <v>41</v>
      </c>
      <c r="C326" s="131" t="s">
        <v>311</v>
      </c>
      <c r="D326" s="131" t="s">
        <v>530</v>
      </c>
      <c r="E326" s="131" t="s">
        <v>27</v>
      </c>
    </row>
    <row r="327" spans="1:5" x14ac:dyDescent="0.25">
      <c r="A327" s="130" t="s">
        <v>549</v>
      </c>
      <c r="B327" s="131" t="s">
        <v>44</v>
      </c>
      <c r="C327" s="131" t="s">
        <v>305</v>
      </c>
      <c r="D327" s="131" t="s">
        <v>7</v>
      </c>
      <c r="E327" s="131" t="s">
        <v>27</v>
      </c>
    </row>
    <row r="328" spans="1:5" x14ac:dyDescent="0.25">
      <c r="A328" s="130" t="s">
        <v>550</v>
      </c>
      <c r="B328" s="131" t="s">
        <v>77</v>
      </c>
      <c r="C328" s="131" t="s">
        <v>551</v>
      </c>
      <c r="D328" s="131" t="s">
        <v>552</v>
      </c>
      <c r="E328" s="131" t="s">
        <v>27</v>
      </c>
    </row>
    <row r="329" spans="1:5" x14ac:dyDescent="0.25">
      <c r="A329" s="130" t="s">
        <v>553</v>
      </c>
      <c r="B329" s="131" t="s">
        <v>152</v>
      </c>
      <c r="C329" s="131" t="s">
        <v>290</v>
      </c>
      <c r="D329" s="131" t="s">
        <v>554</v>
      </c>
      <c r="E329" s="131" t="s">
        <v>27</v>
      </c>
    </row>
    <row r="330" spans="1:5" x14ac:dyDescent="0.25">
      <c r="A330" s="130" t="s">
        <v>555</v>
      </c>
      <c r="B330" s="131" t="s">
        <v>152</v>
      </c>
      <c r="C330" s="131" t="s">
        <v>360</v>
      </c>
      <c r="D330" s="131" t="s">
        <v>556</v>
      </c>
      <c r="E330" s="131" t="s">
        <v>27</v>
      </c>
    </row>
    <row r="331" spans="1:5" x14ac:dyDescent="0.25">
      <c r="A331" s="130" t="s">
        <v>557</v>
      </c>
      <c r="B331" s="131" t="s">
        <v>152</v>
      </c>
      <c r="C331" s="131" t="s">
        <v>360</v>
      </c>
      <c r="D331" s="131" t="s">
        <v>558</v>
      </c>
      <c r="E331" s="131" t="s">
        <v>27</v>
      </c>
    </row>
    <row r="332" spans="1:5" x14ac:dyDescent="0.25">
      <c r="A332" s="130" t="s">
        <v>559</v>
      </c>
      <c r="B332" s="131" t="s">
        <v>19</v>
      </c>
      <c r="C332" s="131" t="s">
        <v>25</v>
      </c>
      <c r="D332" s="131" t="s">
        <v>384</v>
      </c>
      <c r="E332" s="131" t="s">
        <v>27</v>
      </c>
    </row>
    <row r="333" spans="1:5" x14ac:dyDescent="0.25">
      <c r="A333" s="130" t="s">
        <v>560</v>
      </c>
      <c r="B333" s="131" t="s">
        <v>44</v>
      </c>
      <c r="C333" s="131" t="s">
        <v>305</v>
      </c>
      <c r="D333" s="131" t="s">
        <v>11</v>
      </c>
      <c r="E333" s="131" t="s">
        <v>27</v>
      </c>
    </row>
    <row r="334" spans="1:5" x14ac:dyDescent="0.25">
      <c r="A334" s="137" t="s">
        <v>561</v>
      </c>
      <c r="B334" s="138" t="s">
        <v>394</v>
      </c>
      <c r="C334" s="138" t="s">
        <v>64</v>
      </c>
      <c r="D334" s="138" t="s">
        <v>477</v>
      </c>
      <c r="E334" s="138" t="s">
        <v>255</v>
      </c>
    </row>
    <row r="335" spans="1:5" x14ac:dyDescent="0.25">
      <c r="A335" s="137" t="s">
        <v>562</v>
      </c>
      <c r="B335" s="138" t="s">
        <v>394</v>
      </c>
      <c r="C335" s="138" t="s">
        <v>64</v>
      </c>
      <c r="D335" s="138" t="s">
        <v>477</v>
      </c>
      <c r="E335" s="138" t="s">
        <v>255</v>
      </c>
    </row>
    <row r="336" spans="1:5" x14ac:dyDescent="0.25">
      <c r="A336" s="130" t="s">
        <v>563</v>
      </c>
      <c r="B336" s="131" t="s">
        <v>195</v>
      </c>
      <c r="C336" s="131" t="s">
        <v>45</v>
      </c>
      <c r="D336" s="131" t="s">
        <v>364</v>
      </c>
      <c r="E336" s="131" t="s">
        <v>27</v>
      </c>
    </row>
    <row r="337" spans="1:5" x14ac:dyDescent="0.25">
      <c r="A337" s="130" t="s">
        <v>564</v>
      </c>
      <c r="B337" s="131" t="s">
        <v>55</v>
      </c>
      <c r="C337" s="131" t="s">
        <v>311</v>
      </c>
      <c r="D337" s="131" t="s">
        <v>382</v>
      </c>
      <c r="E337" s="131" t="s">
        <v>27</v>
      </c>
    </row>
    <row r="338" spans="1:5" x14ac:dyDescent="0.25">
      <c r="A338" s="130" t="s">
        <v>565</v>
      </c>
      <c r="B338" s="131" t="s">
        <v>167</v>
      </c>
      <c r="C338" s="131" t="s">
        <v>279</v>
      </c>
      <c r="D338" s="131" t="s">
        <v>566</v>
      </c>
      <c r="E338" s="131" t="s">
        <v>27</v>
      </c>
    </row>
    <row r="339" spans="1:5" x14ac:dyDescent="0.25">
      <c r="A339" s="137" t="s">
        <v>567</v>
      </c>
      <c r="B339" s="138" t="s">
        <v>394</v>
      </c>
      <c r="C339" s="138" t="s">
        <v>311</v>
      </c>
      <c r="D339" s="138" t="s">
        <v>394</v>
      </c>
      <c r="E339" s="138" t="s">
        <v>255</v>
      </c>
    </row>
    <row r="340" spans="1:5" x14ac:dyDescent="0.25">
      <c r="A340" s="130" t="s">
        <v>568</v>
      </c>
      <c r="B340" s="131" t="s">
        <v>41</v>
      </c>
      <c r="C340" s="131" t="s">
        <v>311</v>
      </c>
      <c r="D340" s="131" t="s">
        <v>42</v>
      </c>
      <c r="E340" s="131" t="s">
        <v>27</v>
      </c>
    </row>
    <row r="341" spans="1:5" x14ac:dyDescent="0.25">
      <c r="A341" s="130" t="s">
        <v>569</v>
      </c>
      <c r="B341" s="131" t="s">
        <v>55</v>
      </c>
      <c r="C341" s="131" t="s">
        <v>360</v>
      </c>
      <c r="D341" s="131" t="s">
        <v>570</v>
      </c>
      <c r="E341" s="131" t="s">
        <v>27</v>
      </c>
    </row>
    <row r="342" spans="1:5" x14ac:dyDescent="0.25">
      <c r="A342" s="130" t="s">
        <v>571</v>
      </c>
      <c r="B342" s="131" t="s">
        <v>55</v>
      </c>
      <c r="C342" s="131" t="s">
        <v>360</v>
      </c>
      <c r="D342" s="131" t="s">
        <v>572</v>
      </c>
      <c r="E342" s="131" t="s">
        <v>27</v>
      </c>
    </row>
    <row r="343" spans="1:5" x14ac:dyDescent="0.25">
      <c r="A343" s="130" t="s">
        <v>573</v>
      </c>
      <c r="B343" s="131" t="s">
        <v>38</v>
      </c>
      <c r="C343" s="131" t="s">
        <v>45</v>
      </c>
      <c r="D343" s="131" t="s">
        <v>574</v>
      </c>
      <c r="E343" s="131" t="s">
        <v>27</v>
      </c>
    </row>
    <row r="344" spans="1:5" x14ac:dyDescent="0.25">
      <c r="A344" s="130" t="s">
        <v>575</v>
      </c>
      <c r="B344" s="131" t="s">
        <v>38</v>
      </c>
      <c r="C344" s="131" t="s">
        <v>45</v>
      </c>
      <c r="D344" s="131" t="s">
        <v>576</v>
      </c>
      <c r="E344" s="131" t="s">
        <v>27</v>
      </c>
    </row>
    <row r="345" spans="1:5" x14ac:dyDescent="0.25">
      <c r="A345" s="130" t="s">
        <v>577</v>
      </c>
      <c r="B345" s="131" t="s">
        <v>38</v>
      </c>
      <c r="C345" s="131" t="s">
        <v>45</v>
      </c>
      <c r="D345" s="131" t="s">
        <v>578</v>
      </c>
      <c r="E345" s="131" t="s">
        <v>27</v>
      </c>
    </row>
    <row r="346" spans="1:5" x14ac:dyDescent="0.25">
      <c r="A346" s="130" t="s">
        <v>579</v>
      </c>
      <c r="B346" s="131" t="s">
        <v>55</v>
      </c>
      <c r="C346" s="131" t="s">
        <v>45</v>
      </c>
      <c r="D346" s="131" t="s">
        <v>382</v>
      </c>
      <c r="E346" s="131" t="s">
        <v>27</v>
      </c>
    </row>
    <row r="347" spans="1:5" x14ac:dyDescent="0.25">
      <c r="A347" s="137" t="s">
        <v>580</v>
      </c>
      <c r="B347" s="138" t="s">
        <v>55</v>
      </c>
      <c r="C347" s="138" t="s">
        <v>45</v>
      </c>
      <c r="D347" s="138" t="s">
        <v>414</v>
      </c>
      <c r="E347" s="138" t="s">
        <v>255</v>
      </c>
    </row>
    <row r="348" spans="1:5" x14ac:dyDescent="0.25">
      <c r="A348" s="137" t="s">
        <v>581</v>
      </c>
      <c r="B348" s="138" t="s">
        <v>55</v>
      </c>
      <c r="C348" s="138" t="s">
        <v>45</v>
      </c>
      <c r="D348" s="138" t="s">
        <v>416</v>
      </c>
      <c r="E348" s="138" t="s">
        <v>255</v>
      </c>
    </row>
    <row r="349" spans="1:5" x14ac:dyDescent="0.25">
      <c r="A349" s="130" t="s">
        <v>582</v>
      </c>
      <c r="B349" s="131" t="s">
        <v>55</v>
      </c>
      <c r="C349" s="131" t="s">
        <v>45</v>
      </c>
      <c r="D349" s="131" t="s">
        <v>583</v>
      </c>
      <c r="E349" s="131" t="s">
        <v>27</v>
      </c>
    </row>
    <row r="350" spans="1:5" x14ac:dyDescent="0.25">
      <c r="A350" s="130" t="s">
        <v>584</v>
      </c>
      <c r="B350" s="131" t="s">
        <v>52</v>
      </c>
      <c r="C350" s="131" t="s">
        <v>311</v>
      </c>
      <c r="D350" s="131" t="s">
        <v>585</v>
      </c>
      <c r="E350" s="131" t="s">
        <v>27</v>
      </c>
    </row>
    <row r="351" spans="1:5" x14ac:dyDescent="0.25">
      <c r="A351" s="130" t="s">
        <v>586</v>
      </c>
      <c r="B351" s="131" t="s">
        <v>52</v>
      </c>
      <c r="C351" s="131" t="s">
        <v>311</v>
      </c>
      <c r="D351" s="131" t="s">
        <v>587</v>
      </c>
      <c r="E351" s="131" t="s">
        <v>27</v>
      </c>
    </row>
    <row r="352" spans="1:5" x14ac:dyDescent="0.25">
      <c r="A352" s="137" t="s">
        <v>588</v>
      </c>
      <c r="B352" s="138" t="s">
        <v>55</v>
      </c>
      <c r="C352" s="138" t="s">
        <v>360</v>
      </c>
      <c r="D352" s="138" t="s">
        <v>416</v>
      </c>
      <c r="E352" s="138" t="s">
        <v>255</v>
      </c>
    </row>
    <row r="353" spans="1:5" x14ac:dyDescent="0.25">
      <c r="A353" s="137" t="s">
        <v>589</v>
      </c>
      <c r="B353" s="138" t="s">
        <v>55</v>
      </c>
      <c r="C353" s="138" t="s">
        <v>360</v>
      </c>
      <c r="D353" s="138" t="s">
        <v>382</v>
      </c>
      <c r="E353" s="138" t="s">
        <v>255</v>
      </c>
    </row>
    <row r="354" spans="1:5" x14ac:dyDescent="0.25">
      <c r="A354" s="130" t="s">
        <v>590</v>
      </c>
      <c r="B354" s="131" t="s">
        <v>55</v>
      </c>
      <c r="C354" s="131" t="s">
        <v>311</v>
      </c>
      <c r="D354" s="131" t="s">
        <v>55</v>
      </c>
      <c r="E354" s="131" t="s">
        <v>27</v>
      </c>
    </row>
    <row r="355" spans="1:5" x14ac:dyDescent="0.25">
      <c r="A355" s="130" t="s">
        <v>591</v>
      </c>
      <c r="B355" s="131" t="s">
        <v>38</v>
      </c>
      <c r="C355" s="131" t="s">
        <v>45</v>
      </c>
      <c r="D355" s="131" t="s">
        <v>592</v>
      </c>
      <c r="E355" s="131" t="s">
        <v>27</v>
      </c>
    </row>
    <row r="356" spans="1:5" x14ac:dyDescent="0.25">
      <c r="A356" s="130" t="s">
        <v>593</v>
      </c>
      <c r="B356" s="131" t="s">
        <v>19</v>
      </c>
      <c r="C356" s="131" t="s">
        <v>25</v>
      </c>
      <c r="D356" s="131" t="s">
        <v>288</v>
      </c>
      <c r="E356" s="131" t="s">
        <v>27</v>
      </c>
    </row>
    <row r="357" spans="1:5" x14ac:dyDescent="0.25">
      <c r="A357" s="130" t="s">
        <v>594</v>
      </c>
      <c r="B357" s="131" t="s">
        <v>19</v>
      </c>
      <c r="C357" s="131" t="s">
        <v>25</v>
      </c>
      <c r="D357" s="131" t="s">
        <v>286</v>
      </c>
      <c r="E357" s="131" t="s">
        <v>27</v>
      </c>
    </row>
    <row r="358" spans="1:5" x14ac:dyDescent="0.25">
      <c r="A358" s="130" t="s">
        <v>595</v>
      </c>
      <c r="B358" s="131" t="s">
        <v>52</v>
      </c>
      <c r="C358" s="131" t="s">
        <v>311</v>
      </c>
      <c r="D358" s="131" t="s">
        <v>596</v>
      </c>
      <c r="E358" s="131" t="s">
        <v>27</v>
      </c>
    </row>
    <row r="359" spans="1:5" x14ac:dyDescent="0.25">
      <c r="A359" s="130" t="s">
        <v>597</v>
      </c>
      <c r="B359" s="131" t="s">
        <v>152</v>
      </c>
      <c r="C359" s="131" t="s">
        <v>45</v>
      </c>
      <c r="D359" s="131" t="s">
        <v>598</v>
      </c>
      <c r="E359" s="131" t="s">
        <v>27</v>
      </c>
    </row>
    <row r="360" spans="1:5" x14ac:dyDescent="0.25">
      <c r="A360" s="130" t="s">
        <v>599</v>
      </c>
      <c r="B360" s="131" t="s">
        <v>52</v>
      </c>
      <c r="C360" s="132" t="s">
        <v>45</v>
      </c>
      <c r="D360" s="131" t="s">
        <v>600</v>
      </c>
      <c r="E360" s="131" t="s">
        <v>27</v>
      </c>
    </row>
    <row r="361" spans="1:5" x14ac:dyDescent="0.25">
      <c r="A361" s="130" t="s">
        <v>601</v>
      </c>
      <c r="B361" s="131" t="s">
        <v>152</v>
      </c>
      <c r="C361" s="131" t="s">
        <v>45</v>
      </c>
      <c r="D361" s="131" t="s">
        <v>602</v>
      </c>
      <c r="E361" s="131" t="s">
        <v>27</v>
      </c>
    </row>
    <row r="362" spans="1:5" x14ac:dyDescent="0.25">
      <c r="A362" s="130" t="s">
        <v>603</v>
      </c>
      <c r="B362" s="131" t="s">
        <v>19</v>
      </c>
      <c r="C362" s="131" t="s">
        <v>25</v>
      </c>
      <c r="D362" s="131" t="s">
        <v>286</v>
      </c>
      <c r="E362" s="131" t="s">
        <v>27</v>
      </c>
    </row>
    <row r="363" spans="1:5" x14ac:dyDescent="0.25">
      <c r="A363" s="130" t="s">
        <v>604</v>
      </c>
      <c r="B363" s="131" t="s">
        <v>77</v>
      </c>
      <c r="C363" s="131" t="s">
        <v>605</v>
      </c>
      <c r="D363" s="131" t="s">
        <v>606</v>
      </c>
      <c r="E363" s="131" t="s">
        <v>27</v>
      </c>
    </row>
    <row r="364" spans="1:5" x14ac:dyDescent="0.25">
      <c r="A364" s="130" t="s">
        <v>607</v>
      </c>
      <c r="B364" s="131" t="s">
        <v>19</v>
      </c>
      <c r="C364" s="131" t="s">
        <v>305</v>
      </c>
      <c r="D364" s="131" t="s">
        <v>284</v>
      </c>
      <c r="E364" s="131" t="s">
        <v>27</v>
      </c>
    </row>
    <row r="365" spans="1:5" x14ac:dyDescent="0.25">
      <c r="A365" s="130" t="s">
        <v>608</v>
      </c>
      <c r="B365" s="131" t="s">
        <v>19</v>
      </c>
      <c r="C365" s="131" t="s">
        <v>305</v>
      </c>
      <c r="D365" s="131" t="s">
        <v>286</v>
      </c>
      <c r="E365" s="131" t="s">
        <v>27</v>
      </c>
    </row>
    <row r="366" spans="1:5" x14ac:dyDescent="0.25">
      <c r="A366" s="130" t="s">
        <v>609</v>
      </c>
      <c r="B366" s="131" t="s">
        <v>19</v>
      </c>
      <c r="C366" s="131" t="s">
        <v>305</v>
      </c>
      <c r="D366" s="131" t="s">
        <v>288</v>
      </c>
      <c r="E366" s="131" t="s">
        <v>27</v>
      </c>
    </row>
    <row r="367" spans="1:5" x14ac:dyDescent="0.25">
      <c r="A367" s="130" t="s">
        <v>610</v>
      </c>
      <c r="B367" s="131" t="s">
        <v>19</v>
      </c>
      <c r="C367" s="131" t="s">
        <v>305</v>
      </c>
      <c r="D367" s="131" t="s">
        <v>384</v>
      </c>
      <c r="E367" s="131" t="s">
        <v>27</v>
      </c>
    </row>
    <row r="368" spans="1:5" x14ac:dyDescent="0.25">
      <c r="A368" s="130" t="s">
        <v>611</v>
      </c>
      <c r="B368" s="131" t="s">
        <v>77</v>
      </c>
      <c r="C368" s="131" t="s">
        <v>78</v>
      </c>
      <c r="D368" s="131" t="s">
        <v>612</v>
      </c>
      <c r="E368" s="131" t="s">
        <v>27</v>
      </c>
    </row>
    <row r="369" spans="1:5" x14ac:dyDescent="0.25">
      <c r="A369" s="130" t="s">
        <v>613</v>
      </c>
      <c r="B369" s="131" t="s">
        <v>167</v>
      </c>
      <c r="C369" s="131" t="s">
        <v>81</v>
      </c>
      <c r="D369" s="131" t="s">
        <v>614</v>
      </c>
      <c r="E369" s="131" t="s">
        <v>27</v>
      </c>
    </row>
    <row r="370" spans="1:5" x14ac:dyDescent="0.25">
      <c r="A370" s="130" t="s">
        <v>615</v>
      </c>
      <c r="B370" s="131" t="s">
        <v>167</v>
      </c>
      <c r="C370" s="131" t="s">
        <v>81</v>
      </c>
      <c r="D370" s="131" t="s">
        <v>616</v>
      </c>
      <c r="E370" s="131" t="s">
        <v>27</v>
      </c>
    </row>
    <row r="371" spans="1:5" x14ac:dyDescent="0.25">
      <c r="A371" s="130" t="s">
        <v>617</v>
      </c>
      <c r="B371" s="131" t="s">
        <v>167</v>
      </c>
      <c r="C371" s="131" t="s">
        <v>81</v>
      </c>
      <c r="D371" s="131" t="s">
        <v>618</v>
      </c>
      <c r="E371" s="131" t="s">
        <v>27</v>
      </c>
    </row>
    <row r="372" spans="1:5" x14ac:dyDescent="0.25">
      <c r="A372" s="130" t="s">
        <v>619</v>
      </c>
      <c r="B372" s="131" t="s">
        <v>167</v>
      </c>
      <c r="C372" s="131" t="s">
        <v>81</v>
      </c>
      <c r="D372" s="131" t="s">
        <v>620</v>
      </c>
      <c r="E372" s="131" t="s">
        <v>27</v>
      </c>
    </row>
    <row r="373" spans="1:5" x14ac:dyDescent="0.25">
      <c r="A373" s="137" t="s">
        <v>621</v>
      </c>
      <c r="B373" s="138" t="s">
        <v>55</v>
      </c>
      <c r="C373" s="138" t="s">
        <v>305</v>
      </c>
      <c r="D373" s="138" t="s">
        <v>416</v>
      </c>
      <c r="E373" s="138" t="s">
        <v>255</v>
      </c>
    </row>
    <row r="374" spans="1:5" x14ac:dyDescent="0.25">
      <c r="A374" s="137" t="s">
        <v>622</v>
      </c>
      <c r="B374" s="138" t="s">
        <v>55</v>
      </c>
      <c r="C374" s="138" t="s">
        <v>305</v>
      </c>
      <c r="D374" s="138" t="s">
        <v>382</v>
      </c>
      <c r="E374" s="138" t="s">
        <v>255</v>
      </c>
    </row>
    <row r="375" spans="1:5" x14ac:dyDescent="0.25">
      <c r="A375" s="130" t="s">
        <v>623</v>
      </c>
      <c r="B375" s="131" t="s">
        <v>19</v>
      </c>
      <c r="C375" s="131" t="s">
        <v>518</v>
      </c>
      <c r="D375" s="131" t="s">
        <v>384</v>
      </c>
      <c r="E375" s="131" t="s">
        <v>27</v>
      </c>
    </row>
    <row r="376" spans="1:5" x14ac:dyDescent="0.25">
      <c r="A376" s="130" t="s">
        <v>624</v>
      </c>
      <c r="B376" s="131" t="s">
        <v>44</v>
      </c>
      <c r="C376" s="131" t="s">
        <v>518</v>
      </c>
      <c r="D376" s="131" t="s">
        <v>7</v>
      </c>
      <c r="E376" s="131" t="s">
        <v>27</v>
      </c>
    </row>
    <row r="377" spans="1:5" x14ac:dyDescent="0.25">
      <c r="A377" s="130" t="s">
        <v>625</v>
      </c>
      <c r="B377" s="131" t="s">
        <v>195</v>
      </c>
      <c r="C377" s="131" t="s">
        <v>311</v>
      </c>
      <c r="D377" s="131" t="s">
        <v>196</v>
      </c>
      <c r="E377" s="131" t="s">
        <v>27</v>
      </c>
    </row>
    <row r="378" spans="1:5" x14ac:dyDescent="0.25">
      <c r="A378" s="130" t="s">
        <v>626</v>
      </c>
      <c r="B378" s="131" t="s">
        <v>195</v>
      </c>
      <c r="C378" s="131" t="s">
        <v>311</v>
      </c>
      <c r="D378" s="131" t="s">
        <v>196</v>
      </c>
      <c r="E378" s="131" t="s">
        <v>27</v>
      </c>
    </row>
    <row r="379" spans="1:5" x14ac:dyDescent="0.25">
      <c r="A379" s="130" t="s">
        <v>627</v>
      </c>
      <c r="B379" s="131" t="s">
        <v>195</v>
      </c>
      <c r="C379" s="131" t="s">
        <v>360</v>
      </c>
      <c r="D379" s="131" t="s">
        <v>196</v>
      </c>
      <c r="E379" s="131" t="s">
        <v>27</v>
      </c>
    </row>
    <row r="380" spans="1:5" x14ac:dyDescent="0.25">
      <c r="A380" s="130" t="s">
        <v>628</v>
      </c>
      <c r="B380" s="131" t="s">
        <v>19</v>
      </c>
      <c r="C380" s="131" t="s">
        <v>290</v>
      </c>
      <c r="D380" s="131" t="s">
        <v>284</v>
      </c>
      <c r="E380" s="131" t="s">
        <v>27</v>
      </c>
    </row>
    <row r="381" spans="1:5" x14ac:dyDescent="0.25">
      <c r="A381" s="130" t="s">
        <v>629</v>
      </c>
      <c r="B381" s="131" t="s">
        <v>195</v>
      </c>
      <c r="C381" s="131" t="s">
        <v>45</v>
      </c>
      <c r="D381" s="131" t="s">
        <v>196</v>
      </c>
      <c r="E381" s="131" t="s">
        <v>27</v>
      </c>
    </row>
    <row r="382" spans="1:5" x14ac:dyDescent="0.25">
      <c r="A382" s="130" t="s">
        <v>630</v>
      </c>
      <c r="B382" s="131" t="s">
        <v>19</v>
      </c>
      <c r="C382" s="131" t="s">
        <v>290</v>
      </c>
      <c r="D382" s="131" t="s">
        <v>288</v>
      </c>
      <c r="E382" s="131" t="s">
        <v>27</v>
      </c>
    </row>
    <row r="383" spans="1:5" x14ac:dyDescent="0.25">
      <c r="A383" s="130" t="s">
        <v>631</v>
      </c>
      <c r="B383" s="131" t="s">
        <v>167</v>
      </c>
      <c r="C383" s="131" t="s">
        <v>632</v>
      </c>
      <c r="D383" s="131" t="s">
        <v>633</v>
      </c>
      <c r="E383" s="131" t="s">
        <v>27</v>
      </c>
    </row>
    <row r="384" spans="1:5" x14ac:dyDescent="0.25">
      <c r="A384" s="130" t="s">
        <v>634</v>
      </c>
      <c r="B384" s="131" t="s">
        <v>44</v>
      </c>
      <c r="C384" s="131" t="s">
        <v>290</v>
      </c>
      <c r="D384" s="131" t="s">
        <v>11</v>
      </c>
      <c r="E384" s="131" t="s">
        <v>27</v>
      </c>
    </row>
    <row r="385" spans="1:5" x14ac:dyDescent="0.25">
      <c r="A385" s="130" t="s">
        <v>635</v>
      </c>
      <c r="B385" s="131" t="s">
        <v>44</v>
      </c>
      <c r="C385" s="131" t="s">
        <v>290</v>
      </c>
      <c r="D385" s="131" t="s">
        <v>9</v>
      </c>
      <c r="E385" s="131" t="s">
        <v>27</v>
      </c>
    </row>
    <row r="386" spans="1:5" x14ac:dyDescent="0.25">
      <c r="A386" s="130" t="s">
        <v>636</v>
      </c>
      <c r="B386" s="131" t="s">
        <v>44</v>
      </c>
      <c r="C386" s="131" t="s">
        <v>290</v>
      </c>
      <c r="D386" s="131" t="s">
        <v>10</v>
      </c>
      <c r="E386" s="131" t="s">
        <v>27</v>
      </c>
    </row>
    <row r="387" spans="1:5" x14ac:dyDescent="0.25">
      <c r="A387" s="130" t="s">
        <v>637</v>
      </c>
      <c r="B387" s="131" t="s">
        <v>195</v>
      </c>
      <c r="C387" s="131" t="s">
        <v>290</v>
      </c>
      <c r="D387" s="131" t="s">
        <v>196</v>
      </c>
      <c r="E387" s="131" t="s">
        <v>27</v>
      </c>
    </row>
    <row r="388" spans="1:5" x14ac:dyDescent="0.25">
      <c r="A388" s="137" t="s">
        <v>638</v>
      </c>
      <c r="B388" s="138" t="s">
        <v>394</v>
      </c>
      <c r="C388" s="138" t="s">
        <v>305</v>
      </c>
      <c r="D388" s="138" t="s">
        <v>372</v>
      </c>
      <c r="E388" s="138" t="s">
        <v>255</v>
      </c>
    </row>
    <row r="389" spans="1:5" x14ac:dyDescent="0.25">
      <c r="A389" s="130" t="s">
        <v>639</v>
      </c>
      <c r="B389" s="131" t="s">
        <v>44</v>
      </c>
      <c r="C389" s="131" t="s">
        <v>113</v>
      </c>
      <c r="D389" s="131" t="s">
        <v>11</v>
      </c>
      <c r="E389" s="131" t="s">
        <v>27</v>
      </c>
    </row>
    <row r="390" spans="1:5" x14ac:dyDescent="0.25">
      <c r="A390" s="130" t="s">
        <v>640</v>
      </c>
      <c r="B390" s="131" t="s">
        <v>44</v>
      </c>
      <c r="C390" s="131" t="s">
        <v>113</v>
      </c>
      <c r="D390" s="131" t="s">
        <v>9</v>
      </c>
      <c r="E390" s="131" t="s">
        <v>27</v>
      </c>
    </row>
    <row r="391" spans="1:5" x14ac:dyDescent="0.25">
      <c r="A391" s="130" t="s">
        <v>641</v>
      </c>
      <c r="B391" s="131" t="s">
        <v>44</v>
      </c>
      <c r="C391" s="131" t="s">
        <v>113</v>
      </c>
      <c r="D391" s="131" t="s">
        <v>10</v>
      </c>
      <c r="E391" s="131" t="s">
        <v>27</v>
      </c>
    </row>
    <row r="392" spans="1:5" x14ac:dyDescent="0.25">
      <c r="A392" s="130" t="s">
        <v>642</v>
      </c>
      <c r="B392" s="131" t="s">
        <v>195</v>
      </c>
      <c r="C392" s="131" t="s">
        <v>305</v>
      </c>
      <c r="D392" s="131" t="s">
        <v>196</v>
      </c>
      <c r="E392" s="131" t="s">
        <v>27</v>
      </c>
    </row>
    <row r="393" spans="1:5" x14ac:dyDescent="0.25">
      <c r="A393" s="130" t="s">
        <v>643</v>
      </c>
      <c r="B393" s="131" t="s">
        <v>44</v>
      </c>
      <c r="C393" s="131" t="s">
        <v>518</v>
      </c>
      <c r="D393" s="131" t="s">
        <v>11</v>
      </c>
      <c r="E393" s="131" t="s">
        <v>27</v>
      </c>
    </row>
    <row r="394" spans="1:5" x14ac:dyDescent="0.25">
      <c r="A394" s="130" t="s">
        <v>644</v>
      </c>
      <c r="B394" s="131" t="s">
        <v>44</v>
      </c>
      <c r="C394" s="131" t="s">
        <v>518</v>
      </c>
      <c r="D394" s="131" t="s">
        <v>9</v>
      </c>
      <c r="E394" s="131" t="s">
        <v>27</v>
      </c>
    </row>
    <row r="395" spans="1:5" x14ac:dyDescent="0.25">
      <c r="A395" s="130" t="s">
        <v>645</v>
      </c>
      <c r="B395" s="131" t="s">
        <v>44</v>
      </c>
      <c r="C395" s="131" t="s">
        <v>518</v>
      </c>
      <c r="D395" s="131" t="s">
        <v>10</v>
      </c>
      <c r="E395" s="131" t="s">
        <v>27</v>
      </c>
    </row>
    <row r="396" spans="1:5" x14ac:dyDescent="0.25">
      <c r="A396" s="130" t="s">
        <v>646</v>
      </c>
      <c r="B396" s="131" t="s">
        <v>41</v>
      </c>
      <c r="C396" s="131" t="s">
        <v>45</v>
      </c>
      <c r="D396" s="131" t="s">
        <v>647</v>
      </c>
      <c r="E396" s="131" t="s">
        <v>27</v>
      </c>
    </row>
    <row r="397" spans="1:5" x14ac:dyDescent="0.25">
      <c r="A397" s="137" t="s">
        <v>648</v>
      </c>
      <c r="B397" s="138" t="s">
        <v>394</v>
      </c>
      <c r="C397" s="138" t="s">
        <v>305</v>
      </c>
      <c r="D397" s="138" t="s">
        <v>477</v>
      </c>
      <c r="E397" s="138" t="s">
        <v>255</v>
      </c>
    </row>
    <row r="398" spans="1:5" x14ac:dyDescent="0.25">
      <c r="A398" s="130" t="s">
        <v>649</v>
      </c>
      <c r="B398" s="131" t="s">
        <v>38</v>
      </c>
      <c r="C398" s="131" t="s">
        <v>279</v>
      </c>
      <c r="D398" s="131" t="s">
        <v>650</v>
      </c>
      <c r="E398" s="131" t="s">
        <v>27</v>
      </c>
    </row>
    <row r="399" spans="1:5" x14ac:dyDescent="0.25">
      <c r="A399" s="130" t="s">
        <v>651</v>
      </c>
      <c r="B399" s="131" t="s">
        <v>652</v>
      </c>
      <c r="C399" s="131" t="s">
        <v>281</v>
      </c>
      <c r="D399" s="131" t="s">
        <v>13</v>
      </c>
      <c r="E399" s="131" t="s">
        <v>27</v>
      </c>
    </row>
    <row r="400" spans="1:5" x14ac:dyDescent="0.25">
      <c r="A400" s="130" t="s">
        <v>653</v>
      </c>
      <c r="B400" s="131" t="s">
        <v>652</v>
      </c>
      <c r="C400" s="131" t="s">
        <v>281</v>
      </c>
      <c r="D400" s="131" t="s">
        <v>14</v>
      </c>
      <c r="E400" s="131" t="s">
        <v>27</v>
      </c>
    </row>
    <row r="401" spans="1:5" x14ac:dyDescent="0.25">
      <c r="A401" s="130" t="s">
        <v>654</v>
      </c>
      <c r="B401" s="131" t="s">
        <v>652</v>
      </c>
      <c r="C401" s="131" t="s">
        <v>281</v>
      </c>
      <c r="D401" s="131" t="s">
        <v>15</v>
      </c>
      <c r="E401" s="131" t="s">
        <v>27</v>
      </c>
    </row>
    <row r="402" spans="1:5" x14ac:dyDescent="0.25">
      <c r="A402" s="130" t="s">
        <v>655</v>
      </c>
      <c r="B402" s="131" t="s">
        <v>652</v>
      </c>
      <c r="C402" s="131" t="s">
        <v>281</v>
      </c>
      <c r="D402" s="131" t="s">
        <v>18</v>
      </c>
      <c r="E402" s="131" t="s">
        <v>27</v>
      </c>
    </row>
    <row r="403" spans="1:5" x14ac:dyDescent="0.25">
      <c r="A403" s="137" t="s">
        <v>656</v>
      </c>
      <c r="B403" s="138" t="s">
        <v>55</v>
      </c>
      <c r="C403" s="138" t="s">
        <v>305</v>
      </c>
      <c r="D403" s="138" t="s">
        <v>376</v>
      </c>
      <c r="E403" s="138" t="s">
        <v>255</v>
      </c>
    </row>
    <row r="404" spans="1:5" x14ac:dyDescent="0.25">
      <c r="A404" s="137" t="s">
        <v>657</v>
      </c>
      <c r="B404" s="138" t="s">
        <v>55</v>
      </c>
      <c r="C404" s="138" t="s">
        <v>305</v>
      </c>
      <c r="D404" s="138" t="s">
        <v>414</v>
      </c>
      <c r="E404" s="138" t="s">
        <v>255</v>
      </c>
    </row>
    <row r="405" spans="1:5" x14ac:dyDescent="0.25">
      <c r="A405" s="130" t="s">
        <v>658</v>
      </c>
      <c r="B405" s="131" t="s">
        <v>195</v>
      </c>
      <c r="C405" s="131" t="s">
        <v>113</v>
      </c>
      <c r="D405" s="131" t="s">
        <v>196</v>
      </c>
      <c r="E405" s="131" t="s">
        <v>27</v>
      </c>
    </row>
    <row r="406" spans="1:5" x14ac:dyDescent="0.25">
      <c r="A406" s="137" t="s">
        <v>659</v>
      </c>
      <c r="B406" s="138" t="s">
        <v>55</v>
      </c>
      <c r="C406" s="138" t="s">
        <v>305</v>
      </c>
      <c r="D406" s="138" t="s">
        <v>376</v>
      </c>
      <c r="E406" s="138" t="s">
        <v>255</v>
      </c>
    </row>
    <row r="407" spans="1:5" x14ac:dyDescent="0.25">
      <c r="A407" s="137" t="s">
        <v>660</v>
      </c>
      <c r="B407" s="138" t="s">
        <v>55</v>
      </c>
      <c r="C407" s="138" t="s">
        <v>305</v>
      </c>
      <c r="D407" s="138" t="s">
        <v>414</v>
      </c>
      <c r="E407" s="138" t="s">
        <v>255</v>
      </c>
    </row>
    <row r="408" spans="1:5" x14ac:dyDescent="0.25">
      <c r="A408" s="137" t="s">
        <v>661</v>
      </c>
      <c r="B408" s="138" t="s">
        <v>55</v>
      </c>
      <c r="C408" s="138" t="s">
        <v>305</v>
      </c>
      <c r="D408" s="138" t="s">
        <v>416</v>
      </c>
      <c r="E408" s="138" t="s">
        <v>255</v>
      </c>
    </row>
    <row r="409" spans="1:5" x14ac:dyDescent="0.25">
      <c r="A409" s="137" t="s">
        <v>662</v>
      </c>
      <c r="B409" s="138" t="s">
        <v>55</v>
      </c>
      <c r="C409" s="138" t="s">
        <v>305</v>
      </c>
      <c r="D409" s="138" t="s">
        <v>382</v>
      </c>
      <c r="E409" s="138" t="s">
        <v>255</v>
      </c>
    </row>
    <row r="410" spans="1:5" x14ac:dyDescent="0.25">
      <c r="A410" s="130" t="s">
        <v>663</v>
      </c>
      <c r="B410" s="131" t="s">
        <v>152</v>
      </c>
      <c r="C410" s="131" t="s">
        <v>64</v>
      </c>
      <c r="D410" s="131" t="s">
        <v>556</v>
      </c>
      <c r="E410" s="131" t="s">
        <v>27</v>
      </c>
    </row>
    <row r="411" spans="1:5" x14ac:dyDescent="0.25">
      <c r="A411" s="130" t="s">
        <v>664</v>
      </c>
      <c r="B411" s="131" t="s">
        <v>55</v>
      </c>
      <c r="C411" s="131" t="s">
        <v>25</v>
      </c>
      <c r="D411" s="131" t="s">
        <v>124</v>
      </c>
      <c r="E411" s="131" t="s">
        <v>27</v>
      </c>
    </row>
    <row r="412" spans="1:5" x14ac:dyDescent="0.25">
      <c r="A412" s="130" t="s">
        <v>665</v>
      </c>
      <c r="B412" s="131" t="s">
        <v>55</v>
      </c>
      <c r="C412" s="131" t="s">
        <v>25</v>
      </c>
      <c r="D412" s="131" t="s">
        <v>416</v>
      </c>
      <c r="E412" s="131" t="s">
        <v>27</v>
      </c>
    </row>
    <row r="413" spans="1:5" x14ac:dyDescent="0.25">
      <c r="A413" s="130" t="s">
        <v>666</v>
      </c>
      <c r="B413" s="132" t="s">
        <v>55</v>
      </c>
      <c r="C413" s="132" t="s">
        <v>25</v>
      </c>
      <c r="D413" s="132" t="s">
        <v>382</v>
      </c>
      <c r="E413" s="131" t="s">
        <v>27</v>
      </c>
    </row>
    <row r="414" spans="1:5" x14ac:dyDescent="0.25">
      <c r="A414" s="130" t="s">
        <v>667</v>
      </c>
      <c r="B414" s="131" t="s">
        <v>278</v>
      </c>
      <c r="C414" s="131" t="s">
        <v>281</v>
      </c>
      <c r="D414" s="131" t="s">
        <v>668</v>
      </c>
      <c r="E414" s="131" t="s">
        <v>27</v>
      </c>
    </row>
    <row r="415" spans="1:5" x14ac:dyDescent="0.25">
      <c r="A415" s="130" t="s">
        <v>669</v>
      </c>
      <c r="B415" s="131" t="s">
        <v>44</v>
      </c>
      <c r="C415" s="131" t="s">
        <v>25</v>
      </c>
      <c r="D415" s="131" t="s">
        <v>7</v>
      </c>
      <c r="E415" s="131" t="s">
        <v>27</v>
      </c>
    </row>
    <row r="416" spans="1:5" x14ac:dyDescent="0.25">
      <c r="A416" s="130" t="s">
        <v>670</v>
      </c>
      <c r="B416" s="131" t="s">
        <v>44</v>
      </c>
      <c r="C416" s="131" t="s">
        <v>25</v>
      </c>
      <c r="D416" s="131" t="s">
        <v>11</v>
      </c>
      <c r="E416" s="131" t="s">
        <v>27</v>
      </c>
    </row>
    <row r="417" spans="1:5" x14ac:dyDescent="0.25">
      <c r="A417" s="130" t="s">
        <v>671</v>
      </c>
      <c r="B417" s="131" t="s">
        <v>44</v>
      </c>
      <c r="C417" s="131" t="s">
        <v>25</v>
      </c>
      <c r="D417" s="131" t="s">
        <v>9</v>
      </c>
      <c r="E417" s="131" t="s">
        <v>27</v>
      </c>
    </row>
    <row r="418" spans="1:5" x14ac:dyDescent="0.25">
      <c r="A418" s="130" t="s">
        <v>672</v>
      </c>
      <c r="B418" s="131" t="s">
        <v>44</v>
      </c>
      <c r="C418" s="131" t="s">
        <v>25</v>
      </c>
      <c r="D418" s="131" t="s">
        <v>10</v>
      </c>
      <c r="E418" s="131" t="s">
        <v>27</v>
      </c>
    </row>
    <row r="419" spans="1:5" x14ac:dyDescent="0.25">
      <c r="A419" s="130" t="s">
        <v>673</v>
      </c>
      <c r="B419" s="131" t="s">
        <v>19</v>
      </c>
      <c r="C419" s="131" t="s">
        <v>78</v>
      </c>
      <c r="D419" s="131" t="s">
        <v>384</v>
      </c>
      <c r="E419" s="131" t="s">
        <v>27</v>
      </c>
    </row>
    <row r="420" spans="1:5" x14ac:dyDescent="0.25">
      <c r="A420" s="130" t="s">
        <v>674</v>
      </c>
      <c r="B420" s="131" t="s">
        <v>19</v>
      </c>
      <c r="C420" s="131" t="s">
        <v>78</v>
      </c>
      <c r="D420" s="131" t="s">
        <v>284</v>
      </c>
      <c r="E420" s="131" t="s">
        <v>27</v>
      </c>
    </row>
    <row r="421" spans="1:5" x14ac:dyDescent="0.25">
      <c r="A421" s="130" t="s">
        <v>675</v>
      </c>
      <c r="B421" s="131" t="s">
        <v>19</v>
      </c>
      <c r="C421" s="131" t="s">
        <v>78</v>
      </c>
      <c r="D421" s="131" t="s">
        <v>286</v>
      </c>
      <c r="E421" s="131" t="s">
        <v>27</v>
      </c>
    </row>
    <row r="422" spans="1:5" x14ac:dyDescent="0.25">
      <c r="A422" s="130" t="s">
        <v>676</v>
      </c>
      <c r="B422" s="131" t="s">
        <v>19</v>
      </c>
      <c r="C422" s="131" t="s">
        <v>78</v>
      </c>
      <c r="D422" s="131" t="s">
        <v>288</v>
      </c>
      <c r="E422" s="131" t="s">
        <v>27</v>
      </c>
    </row>
    <row r="423" spans="1:5" x14ac:dyDescent="0.25">
      <c r="A423" s="130" t="s">
        <v>677</v>
      </c>
      <c r="B423" s="131" t="s">
        <v>19</v>
      </c>
      <c r="C423" s="131" t="s">
        <v>78</v>
      </c>
      <c r="D423" s="131" t="s">
        <v>204</v>
      </c>
      <c r="E423" s="131" t="s">
        <v>27</v>
      </c>
    </row>
    <row r="424" spans="1:5" x14ac:dyDescent="0.25">
      <c r="A424" s="130" t="s">
        <v>678</v>
      </c>
      <c r="B424" s="131" t="s">
        <v>195</v>
      </c>
      <c r="C424" s="131" t="s">
        <v>518</v>
      </c>
      <c r="D424" s="131" t="s">
        <v>364</v>
      </c>
      <c r="E424" s="131" t="s">
        <v>27</v>
      </c>
    </row>
    <row r="425" spans="1:5" x14ac:dyDescent="0.25">
      <c r="A425" s="130" t="s">
        <v>679</v>
      </c>
      <c r="B425" s="131" t="s">
        <v>44</v>
      </c>
      <c r="C425" s="131" t="s">
        <v>113</v>
      </c>
      <c r="D425" s="131" t="s">
        <v>7</v>
      </c>
      <c r="E425" s="131" t="s">
        <v>27</v>
      </c>
    </row>
    <row r="426" spans="1:5" x14ac:dyDescent="0.25">
      <c r="A426" s="130" t="s">
        <v>680</v>
      </c>
      <c r="B426" s="131" t="s">
        <v>278</v>
      </c>
      <c r="C426" s="131" t="s">
        <v>81</v>
      </c>
      <c r="D426" s="131" t="s">
        <v>681</v>
      </c>
      <c r="E426" s="131" t="s">
        <v>27</v>
      </c>
    </row>
    <row r="427" spans="1:5" x14ac:dyDescent="0.25">
      <c r="A427" s="130" t="s">
        <v>682</v>
      </c>
      <c r="B427" s="131" t="s">
        <v>152</v>
      </c>
      <c r="C427" s="131" t="s">
        <v>25</v>
      </c>
      <c r="D427" s="131" t="s">
        <v>556</v>
      </c>
      <c r="E427" s="131" t="s">
        <v>27</v>
      </c>
    </row>
    <row r="428" spans="1:5" x14ac:dyDescent="0.25">
      <c r="A428" s="130" t="s">
        <v>683</v>
      </c>
      <c r="B428" s="131" t="s">
        <v>55</v>
      </c>
      <c r="C428" s="131" t="s">
        <v>25</v>
      </c>
      <c r="D428" s="131" t="s">
        <v>376</v>
      </c>
      <c r="E428" s="131" t="s">
        <v>27</v>
      </c>
    </row>
    <row r="429" spans="1:5" x14ac:dyDescent="0.25">
      <c r="A429" s="130" t="s">
        <v>684</v>
      </c>
      <c r="B429" s="131" t="s">
        <v>55</v>
      </c>
      <c r="C429" s="131" t="s">
        <v>25</v>
      </c>
      <c r="D429" s="131" t="s">
        <v>414</v>
      </c>
      <c r="E429" s="131" t="s">
        <v>27</v>
      </c>
    </row>
    <row r="430" spans="1:5" x14ac:dyDescent="0.25">
      <c r="A430" s="130" t="s">
        <v>685</v>
      </c>
      <c r="B430" s="131" t="s">
        <v>652</v>
      </c>
      <c r="C430" s="131" t="s">
        <v>81</v>
      </c>
      <c r="D430" s="131" t="s">
        <v>13</v>
      </c>
      <c r="E430" s="131" t="s">
        <v>27</v>
      </c>
    </row>
    <row r="431" spans="1:5" x14ac:dyDescent="0.25">
      <c r="A431" s="130" t="s">
        <v>686</v>
      </c>
      <c r="B431" s="131" t="s">
        <v>652</v>
      </c>
      <c r="C431" s="131" t="s">
        <v>81</v>
      </c>
      <c r="D431" s="131" t="s">
        <v>14</v>
      </c>
      <c r="E431" s="131" t="s">
        <v>27</v>
      </c>
    </row>
    <row r="432" spans="1:5" x14ac:dyDescent="0.25">
      <c r="A432" s="130" t="s">
        <v>687</v>
      </c>
      <c r="B432" s="131" t="s">
        <v>652</v>
      </c>
      <c r="C432" s="131" t="s">
        <v>81</v>
      </c>
      <c r="D432" s="131" t="s">
        <v>15</v>
      </c>
      <c r="E432" s="131" t="s">
        <v>27</v>
      </c>
    </row>
    <row r="433" spans="1:5" x14ac:dyDescent="0.25">
      <c r="A433" s="130" t="s">
        <v>688</v>
      </c>
      <c r="B433" s="131" t="s">
        <v>652</v>
      </c>
      <c r="C433" s="131" t="s">
        <v>81</v>
      </c>
      <c r="D433" s="131" t="s">
        <v>18</v>
      </c>
      <c r="E433" s="131" t="s">
        <v>27</v>
      </c>
    </row>
    <row r="434" spans="1:5" x14ac:dyDescent="0.25">
      <c r="A434" s="130" t="s">
        <v>689</v>
      </c>
      <c r="B434" s="131" t="s">
        <v>195</v>
      </c>
      <c r="C434" s="131" t="s">
        <v>281</v>
      </c>
      <c r="D434" s="131" t="s">
        <v>690</v>
      </c>
      <c r="E434" s="131" t="s">
        <v>27</v>
      </c>
    </row>
    <row r="435" spans="1:5" x14ac:dyDescent="0.25">
      <c r="A435" s="130" t="s">
        <v>691</v>
      </c>
      <c r="B435" s="131" t="s">
        <v>19</v>
      </c>
      <c r="C435" s="131" t="s">
        <v>290</v>
      </c>
      <c r="D435" s="131" t="s">
        <v>288</v>
      </c>
      <c r="E435" s="131" t="s">
        <v>27</v>
      </c>
    </row>
    <row r="436" spans="1:5" x14ac:dyDescent="0.25">
      <c r="A436" s="130" t="s">
        <v>692</v>
      </c>
      <c r="B436" s="131" t="s">
        <v>44</v>
      </c>
      <c r="C436" s="131" t="s">
        <v>281</v>
      </c>
      <c r="D436" s="131" t="s">
        <v>11</v>
      </c>
      <c r="E436" s="131" t="s">
        <v>27</v>
      </c>
    </row>
    <row r="437" spans="1:5" x14ac:dyDescent="0.25">
      <c r="A437" s="130" t="s">
        <v>693</v>
      </c>
      <c r="B437" s="131" t="s">
        <v>44</v>
      </c>
      <c r="C437" s="131" t="s">
        <v>281</v>
      </c>
      <c r="D437" s="131" t="s">
        <v>9</v>
      </c>
      <c r="E437" s="131" t="s">
        <v>27</v>
      </c>
    </row>
    <row r="438" spans="1:5" x14ac:dyDescent="0.25">
      <c r="A438" s="130" t="s">
        <v>694</v>
      </c>
      <c r="B438" s="131" t="s">
        <v>44</v>
      </c>
      <c r="C438" s="131" t="s">
        <v>281</v>
      </c>
      <c r="D438" s="131" t="s">
        <v>10</v>
      </c>
      <c r="E438" s="131" t="s">
        <v>27</v>
      </c>
    </row>
    <row r="439" spans="1:5" x14ac:dyDescent="0.25">
      <c r="A439" s="130" t="s">
        <v>695</v>
      </c>
      <c r="B439" s="131" t="s">
        <v>77</v>
      </c>
      <c r="C439" s="131" t="s">
        <v>116</v>
      </c>
      <c r="D439" s="131" t="s">
        <v>696</v>
      </c>
      <c r="E439" s="131" t="s">
        <v>27</v>
      </c>
    </row>
    <row r="440" spans="1:5" x14ac:dyDescent="0.25">
      <c r="A440" s="130" t="s">
        <v>697</v>
      </c>
      <c r="B440" s="131" t="s">
        <v>77</v>
      </c>
      <c r="C440" s="131" t="s">
        <v>25</v>
      </c>
      <c r="D440" s="131" t="s">
        <v>698</v>
      </c>
      <c r="E440" s="131" t="s">
        <v>27</v>
      </c>
    </row>
    <row r="441" spans="1:5" x14ac:dyDescent="0.25">
      <c r="A441" s="130" t="s">
        <v>699</v>
      </c>
      <c r="B441" s="131" t="s">
        <v>652</v>
      </c>
      <c r="C441" s="131" t="s">
        <v>81</v>
      </c>
      <c r="D441" s="131" t="s">
        <v>13</v>
      </c>
      <c r="E441" s="131" t="s">
        <v>27</v>
      </c>
    </row>
    <row r="442" spans="1:5" x14ac:dyDescent="0.25">
      <c r="A442" s="130" t="s">
        <v>700</v>
      </c>
      <c r="B442" s="131" t="s">
        <v>652</v>
      </c>
      <c r="C442" s="131" t="s">
        <v>81</v>
      </c>
      <c r="D442" s="131" t="s">
        <v>14</v>
      </c>
      <c r="E442" s="131" t="s">
        <v>27</v>
      </c>
    </row>
    <row r="443" spans="1:5" x14ac:dyDescent="0.25">
      <c r="A443" s="130" t="s">
        <v>701</v>
      </c>
      <c r="B443" s="131" t="s">
        <v>44</v>
      </c>
      <c r="C443" s="131" t="s">
        <v>45</v>
      </c>
      <c r="D443" s="131" t="s">
        <v>11</v>
      </c>
      <c r="E443" s="131" t="s">
        <v>27</v>
      </c>
    </row>
    <row r="444" spans="1:5" x14ac:dyDescent="0.25">
      <c r="A444" s="130" t="s">
        <v>702</v>
      </c>
      <c r="B444" s="131" t="s">
        <v>44</v>
      </c>
      <c r="C444" s="131" t="s">
        <v>45</v>
      </c>
      <c r="D444" s="131" t="s">
        <v>9</v>
      </c>
      <c r="E444" s="131" t="s">
        <v>27</v>
      </c>
    </row>
    <row r="445" spans="1:5" x14ac:dyDescent="0.25">
      <c r="A445" s="130" t="s">
        <v>703</v>
      </c>
      <c r="B445" s="131" t="s">
        <v>44</v>
      </c>
      <c r="C445" s="131" t="s">
        <v>45</v>
      </c>
      <c r="D445" s="131" t="s">
        <v>10</v>
      </c>
      <c r="E445" s="131" t="s">
        <v>27</v>
      </c>
    </row>
    <row r="446" spans="1:5" x14ac:dyDescent="0.25">
      <c r="A446" s="130" t="s">
        <v>704</v>
      </c>
      <c r="B446" s="132" t="s">
        <v>52</v>
      </c>
      <c r="C446" s="131" t="s">
        <v>47</v>
      </c>
      <c r="D446" s="132" t="s">
        <v>705</v>
      </c>
      <c r="E446" s="131" t="s">
        <v>27</v>
      </c>
    </row>
    <row r="447" spans="1:5" x14ac:dyDescent="0.25">
      <c r="A447" s="130" t="s">
        <v>706</v>
      </c>
      <c r="B447" s="131" t="s">
        <v>44</v>
      </c>
      <c r="C447" s="131" t="s">
        <v>45</v>
      </c>
      <c r="D447" s="131" t="s">
        <v>11</v>
      </c>
      <c r="E447" s="131" t="s">
        <v>27</v>
      </c>
    </row>
    <row r="448" spans="1:5" x14ac:dyDescent="0.25">
      <c r="A448" s="130" t="s">
        <v>707</v>
      </c>
      <c r="B448" s="131" t="s">
        <v>44</v>
      </c>
      <c r="C448" s="131" t="s">
        <v>45</v>
      </c>
      <c r="D448" s="131" t="s">
        <v>9</v>
      </c>
      <c r="E448" s="131" t="s">
        <v>27</v>
      </c>
    </row>
    <row r="449" spans="1:5" x14ac:dyDescent="0.25">
      <c r="A449" s="130" t="s">
        <v>708</v>
      </c>
      <c r="B449" s="131" t="s">
        <v>44</v>
      </c>
      <c r="C449" s="131" t="s">
        <v>45</v>
      </c>
      <c r="D449" s="131" t="s">
        <v>10</v>
      </c>
      <c r="E449" s="131" t="s">
        <v>27</v>
      </c>
    </row>
    <row r="450" spans="1:5" x14ac:dyDescent="0.25">
      <c r="A450" s="130" t="s">
        <v>709</v>
      </c>
      <c r="B450" s="131" t="s">
        <v>195</v>
      </c>
      <c r="C450" s="131" t="s">
        <v>518</v>
      </c>
      <c r="D450" s="131" t="s">
        <v>364</v>
      </c>
      <c r="E450" s="131" t="s">
        <v>27</v>
      </c>
    </row>
    <row r="451" spans="1:5" x14ac:dyDescent="0.25">
      <c r="A451" s="130" t="s">
        <v>710</v>
      </c>
      <c r="B451" s="131" t="s">
        <v>38</v>
      </c>
      <c r="C451" s="131" t="s">
        <v>45</v>
      </c>
      <c r="D451" s="131" t="s">
        <v>578</v>
      </c>
      <c r="E451" s="131" t="s">
        <v>27</v>
      </c>
    </row>
    <row r="452" spans="1:5" x14ac:dyDescent="0.25">
      <c r="A452" s="130" t="s">
        <v>711</v>
      </c>
      <c r="B452" s="132" t="s">
        <v>52</v>
      </c>
      <c r="C452" s="132" t="s">
        <v>25</v>
      </c>
      <c r="D452" s="132" t="s">
        <v>712</v>
      </c>
      <c r="E452" s="131" t="s">
        <v>27</v>
      </c>
    </row>
    <row r="453" spans="1:5" x14ac:dyDescent="0.25">
      <c r="A453" s="130" t="s">
        <v>713</v>
      </c>
      <c r="B453" s="131" t="s">
        <v>77</v>
      </c>
      <c r="C453" s="131" t="s">
        <v>290</v>
      </c>
      <c r="D453" s="131"/>
      <c r="E453" s="131" t="s">
        <v>27</v>
      </c>
    </row>
    <row r="454" spans="1:5" x14ac:dyDescent="0.25">
      <c r="A454" s="130" t="s">
        <v>714</v>
      </c>
      <c r="B454" s="131" t="s">
        <v>44</v>
      </c>
      <c r="C454" s="131" t="s">
        <v>25</v>
      </c>
      <c r="D454" s="131" t="s">
        <v>11</v>
      </c>
      <c r="E454" s="131" t="s">
        <v>27</v>
      </c>
    </row>
    <row r="455" spans="1:5" x14ac:dyDescent="0.25">
      <c r="A455" s="130" t="s">
        <v>715</v>
      </c>
      <c r="B455" s="131" t="s">
        <v>44</v>
      </c>
      <c r="C455" s="131" t="s">
        <v>25</v>
      </c>
      <c r="D455" s="131" t="s">
        <v>9</v>
      </c>
      <c r="E455" s="131" t="s">
        <v>27</v>
      </c>
    </row>
    <row r="456" spans="1:5" x14ac:dyDescent="0.25">
      <c r="A456" s="130" t="s">
        <v>716</v>
      </c>
      <c r="B456" s="131" t="s">
        <v>44</v>
      </c>
      <c r="C456" s="131" t="s">
        <v>25</v>
      </c>
      <c r="D456" s="131" t="s">
        <v>10</v>
      </c>
      <c r="E456" s="131" t="s">
        <v>27</v>
      </c>
    </row>
    <row r="457" spans="1:5" x14ac:dyDescent="0.25">
      <c r="A457" s="130" t="s">
        <v>717</v>
      </c>
      <c r="B457" s="132" t="s">
        <v>52</v>
      </c>
      <c r="C457" s="132" t="s">
        <v>47</v>
      </c>
      <c r="D457" s="132" t="s">
        <v>718</v>
      </c>
      <c r="E457" s="131" t="s">
        <v>27</v>
      </c>
    </row>
    <row r="458" spans="1:5" x14ac:dyDescent="0.25">
      <c r="A458" s="130" t="s">
        <v>719</v>
      </c>
      <c r="B458" s="131" t="s">
        <v>38</v>
      </c>
      <c r="C458" s="132" t="s">
        <v>47</v>
      </c>
      <c r="D458" s="132" t="s">
        <v>720</v>
      </c>
      <c r="E458" s="131" t="s">
        <v>27</v>
      </c>
    </row>
    <row r="459" spans="1:5" x14ac:dyDescent="0.25">
      <c r="A459" s="130" t="s">
        <v>721</v>
      </c>
      <c r="B459" s="131" t="s">
        <v>195</v>
      </c>
      <c r="C459" s="131" t="s">
        <v>25</v>
      </c>
      <c r="D459" s="131" t="s">
        <v>196</v>
      </c>
      <c r="E459" s="131" t="s">
        <v>27</v>
      </c>
    </row>
    <row r="460" spans="1:5" x14ac:dyDescent="0.25">
      <c r="A460" s="130" t="s">
        <v>722</v>
      </c>
      <c r="B460" s="131" t="s">
        <v>19</v>
      </c>
      <c r="C460" s="131" t="s">
        <v>290</v>
      </c>
      <c r="D460" s="131" t="s">
        <v>257</v>
      </c>
      <c r="E460" s="131" t="s">
        <v>27</v>
      </c>
    </row>
    <row r="461" spans="1:5" x14ac:dyDescent="0.25">
      <c r="A461" s="130" t="s">
        <v>723</v>
      </c>
      <c r="B461" s="131" t="s">
        <v>19</v>
      </c>
      <c r="C461" s="131" t="s">
        <v>281</v>
      </c>
      <c r="D461" s="131" t="s">
        <v>257</v>
      </c>
      <c r="E461" s="131" t="s">
        <v>27</v>
      </c>
    </row>
    <row r="462" spans="1:5" x14ac:dyDescent="0.25">
      <c r="A462" s="130" t="s">
        <v>724</v>
      </c>
      <c r="B462" s="131" t="s">
        <v>19</v>
      </c>
      <c r="C462" s="131" t="s">
        <v>281</v>
      </c>
      <c r="D462" s="131" t="s">
        <v>319</v>
      </c>
      <c r="E462" s="131" t="s">
        <v>27</v>
      </c>
    </row>
    <row r="463" spans="1:5" x14ac:dyDescent="0.25">
      <c r="A463" s="130" t="s">
        <v>725</v>
      </c>
      <c r="B463" s="131" t="s">
        <v>44</v>
      </c>
      <c r="C463" s="131" t="s">
        <v>81</v>
      </c>
      <c r="D463" s="131" t="s">
        <v>12</v>
      </c>
      <c r="E463" s="131" t="s">
        <v>27</v>
      </c>
    </row>
    <row r="464" spans="1:5" x14ac:dyDescent="0.25">
      <c r="A464" s="130" t="s">
        <v>726</v>
      </c>
      <c r="B464" s="131" t="s">
        <v>44</v>
      </c>
      <c r="C464" s="131" t="s">
        <v>113</v>
      </c>
      <c r="D464" s="131" t="s">
        <v>11</v>
      </c>
      <c r="E464" s="131" t="s">
        <v>27</v>
      </c>
    </row>
    <row r="465" spans="1:5" x14ac:dyDescent="0.25">
      <c r="A465" s="130" t="s">
        <v>727</v>
      </c>
      <c r="B465" s="131" t="s">
        <v>44</v>
      </c>
      <c r="C465" s="131" t="s">
        <v>113</v>
      </c>
      <c r="D465" s="131" t="s">
        <v>9</v>
      </c>
      <c r="E465" s="131" t="s">
        <v>27</v>
      </c>
    </row>
    <row r="466" spans="1:5" x14ac:dyDescent="0.25">
      <c r="A466" s="130" t="s">
        <v>728</v>
      </c>
      <c r="B466" s="131" t="s">
        <v>44</v>
      </c>
      <c r="C466" s="131" t="s">
        <v>113</v>
      </c>
      <c r="D466" s="131" t="s">
        <v>10</v>
      </c>
      <c r="E466" s="131" t="s">
        <v>27</v>
      </c>
    </row>
    <row r="467" spans="1:5" x14ac:dyDescent="0.25">
      <c r="A467" s="130" t="s">
        <v>729</v>
      </c>
      <c r="B467" s="131" t="s">
        <v>44</v>
      </c>
      <c r="C467" s="131" t="s">
        <v>25</v>
      </c>
      <c r="D467" s="131" t="s">
        <v>11</v>
      </c>
      <c r="E467" s="131" t="s">
        <v>27</v>
      </c>
    </row>
    <row r="468" spans="1:5" x14ac:dyDescent="0.25">
      <c r="A468" s="130" t="s">
        <v>730</v>
      </c>
      <c r="B468" s="131" t="s">
        <v>44</v>
      </c>
      <c r="C468" s="131" t="s">
        <v>25</v>
      </c>
      <c r="D468" s="131" t="s">
        <v>9</v>
      </c>
      <c r="E468" s="131" t="s">
        <v>27</v>
      </c>
    </row>
    <row r="469" spans="1:5" x14ac:dyDescent="0.25">
      <c r="A469" s="130" t="s">
        <v>731</v>
      </c>
      <c r="B469" s="131" t="s">
        <v>44</v>
      </c>
      <c r="C469" s="131" t="s">
        <v>25</v>
      </c>
      <c r="D469" s="131" t="s">
        <v>10</v>
      </c>
      <c r="E469" s="131" t="s">
        <v>27</v>
      </c>
    </row>
    <row r="470" spans="1:5" x14ac:dyDescent="0.25">
      <c r="A470" s="130" t="s">
        <v>732</v>
      </c>
      <c r="B470" s="131" t="s">
        <v>77</v>
      </c>
      <c r="C470" s="131" t="s">
        <v>464</v>
      </c>
      <c r="D470" s="131" t="s">
        <v>532</v>
      </c>
      <c r="E470" s="131" t="s">
        <v>27</v>
      </c>
    </row>
    <row r="471" spans="1:5" x14ac:dyDescent="0.25">
      <c r="A471" s="130" t="s">
        <v>733</v>
      </c>
      <c r="B471" s="131" t="s">
        <v>278</v>
      </c>
      <c r="C471" s="131" t="s">
        <v>81</v>
      </c>
      <c r="D471" s="131" t="s">
        <v>734</v>
      </c>
      <c r="E471" s="131" t="s">
        <v>27</v>
      </c>
    </row>
    <row r="472" spans="1:5" x14ac:dyDescent="0.25">
      <c r="A472" s="130" t="s">
        <v>735</v>
      </c>
      <c r="B472" s="131" t="s">
        <v>652</v>
      </c>
      <c r="C472" s="131" t="s">
        <v>81</v>
      </c>
      <c r="D472" s="131" t="s">
        <v>736</v>
      </c>
      <c r="E472" s="131" t="s">
        <v>27</v>
      </c>
    </row>
    <row r="473" spans="1:5" x14ac:dyDescent="0.25">
      <c r="A473" s="130" t="s">
        <v>737</v>
      </c>
      <c r="B473" s="131" t="s">
        <v>38</v>
      </c>
      <c r="C473" s="131" t="s">
        <v>45</v>
      </c>
      <c r="D473" s="131" t="s">
        <v>738</v>
      </c>
      <c r="E473" s="131" t="s">
        <v>27</v>
      </c>
    </row>
    <row r="474" spans="1:5" x14ac:dyDescent="0.25">
      <c r="A474" s="130" t="s">
        <v>739</v>
      </c>
      <c r="B474" s="131" t="s">
        <v>55</v>
      </c>
      <c r="C474" s="131" t="s">
        <v>64</v>
      </c>
      <c r="D474" s="131" t="s">
        <v>414</v>
      </c>
      <c r="E474" s="131" t="s">
        <v>27</v>
      </c>
    </row>
    <row r="475" spans="1:5" x14ac:dyDescent="0.25">
      <c r="A475" s="130" t="s">
        <v>740</v>
      </c>
      <c r="B475" s="131" t="s">
        <v>38</v>
      </c>
      <c r="C475" s="131" t="s">
        <v>45</v>
      </c>
      <c r="D475" s="131" t="s">
        <v>741</v>
      </c>
      <c r="E475" s="131" t="s">
        <v>27</v>
      </c>
    </row>
    <row r="476" spans="1:5" x14ac:dyDescent="0.25">
      <c r="A476" s="130" t="s">
        <v>742</v>
      </c>
      <c r="B476" s="131" t="s">
        <v>52</v>
      </c>
      <c r="C476" s="132" t="s">
        <v>47</v>
      </c>
      <c r="D476" s="132" t="s">
        <v>743</v>
      </c>
      <c r="E476" s="131" t="s">
        <v>27</v>
      </c>
    </row>
    <row r="477" spans="1:5" x14ac:dyDescent="0.25">
      <c r="A477" s="130" t="s">
        <v>744</v>
      </c>
      <c r="B477" s="131" t="s">
        <v>55</v>
      </c>
      <c r="C477" s="131" t="s">
        <v>45</v>
      </c>
      <c r="D477" s="131" t="s">
        <v>745</v>
      </c>
      <c r="E477" s="131" t="s">
        <v>27</v>
      </c>
    </row>
    <row r="478" spans="1:5" x14ac:dyDescent="0.25">
      <c r="A478" s="130" t="s">
        <v>746</v>
      </c>
      <c r="B478" s="131" t="s">
        <v>55</v>
      </c>
      <c r="C478" s="131" t="s">
        <v>45</v>
      </c>
      <c r="D478" s="131" t="s">
        <v>747</v>
      </c>
      <c r="E478" s="131" t="s">
        <v>27</v>
      </c>
    </row>
    <row r="479" spans="1:5" x14ac:dyDescent="0.25">
      <c r="A479" s="130" t="s">
        <v>748</v>
      </c>
      <c r="B479" s="131" t="s">
        <v>55</v>
      </c>
      <c r="C479" s="131" t="s">
        <v>45</v>
      </c>
      <c r="D479" s="131" t="s">
        <v>749</v>
      </c>
      <c r="E479" s="131" t="s">
        <v>27</v>
      </c>
    </row>
    <row r="480" spans="1:5" x14ac:dyDescent="0.25">
      <c r="A480" s="130" t="s">
        <v>750</v>
      </c>
      <c r="B480" s="131" t="s">
        <v>55</v>
      </c>
      <c r="C480" s="131" t="s">
        <v>45</v>
      </c>
      <c r="D480" s="131" t="s">
        <v>751</v>
      </c>
      <c r="E480" s="131" t="s">
        <v>27</v>
      </c>
    </row>
    <row r="481" spans="1:5" x14ac:dyDescent="0.25">
      <c r="A481" s="130" t="s">
        <v>752</v>
      </c>
      <c r="B481" s="131" t="s">
        <v>652</v>
      </c>
      <c r="C481" s="131" t="s">
        <v>753</v>
      </c>
      <c r="D481" s="131" t="s">
        <v>14</v>
      </c>
      <c r="E481" s="131" t="s">
        <v>27</v>
      </c>
    </row>
    <row r="482" spans="1:5" x14ac:dyDescent="0.25">
      <c r="A482" s="130" t="s">
        <v>754</v>
      </c>
      <c r="B482" s="131" t="s">
        <v>55</v>
      </c>
      <c r="C482" s="131" t="s">
        <v>281</v>
      </c>
      <c r="D482" s="131" t="s">
        <v>745</v>
      </c>
      <c r="E482" s="131" t="s">
        <v>27</v>
      </c>
    </row>
    <row r="483" spans="1:5" x14ac:dyDescent="0.25">
      <c r="A483" s="130" t="s">
        <v>755</v>
      </c>
      <c r="B483" s="131" t="s">
        <v>55</v>
      </c>
      <c r="C483" s="131" t="s">
        <v>281</v>
      </c>
      <c r="D483" s="131" t="s">
        <v>747</v>
      </c>
      <c r="E483" s="131" t="s">
        <v>27</v>
      </c>
    </row>
    <row r="484" spans="1:5" x14ac:dyDescent="0.25">
      <c r="A484" s="130" t="s">
        <v>756</v>
      </c>
      <c r="B484" s="131" t="s">
        <v>55</v>
      </c>
      <c r="C484" s="131" t="s">
        <v>281</v>
      </c>
      <c r="D484" s="131" t="s">
        <v>749</v>
      </c>
      <c r="E484" s="131" t="s">
        <v>27</v>
      </c>
    </row>
    <row r="485" spans="1:5" x14ac:dyDescent="0.25">
      <c r="A485" s="130" t="s">
        <v>757</v>
      </c>
      <c r="B485" s="131" t="s">
        <v>152</v>
      </c>
      <c r="C485" s="131" t="s">
        <v>281</v>
      </c>
      <c r="D485" s="131" t="s">
        <v>758</v>
      </c>
      <c r="E485" s="131" t="s">
        <v>27</v>
      </c>
    </row>
    <row r="486" spans="1:5" x14ac:dyDescent="0.25">
      <c r="A486" s="130" t="s">
        <v>759</v>
      </c>
      <c r="B486" s="131" t="s">
        <v>152</v>
      </c>
      <c r="C486" s="131" t="s">
        <v>281</v>
      </c>
      <c r="D486" s="131" t="s">
        <v>712</v>
      </c>
      <c r="E486" s="131" t="s">
        <v>27</v>
      </c>
    </row>
    <row r="487" spans="1:5" x14ac:dyDescent="0.25">
      <c r="A487" s="130" t="s">
        <v>760</v>
      </c>
      <c r="B487" s="131" t="s">
        <v>652</v>
      </c>
      <c r="C487" s="131" t="s">
        <v>753</v>
      </c>
      <c r="D487" s="131" t="s">
        <v>13</v>
      </c>
      <c r="E487" s="131" t="s">
        <v>27</v>
      </c>
    </row>
    <row r="488" spans="1:5" x14ac:dyDescent="0.25">
      <c r="A488" s="130" t="s">
        <v>761</v>
      </c>
      <c r="B488" s="131" t="s">
        <v>652</v>
      </c>
      <c r="C488" s="131" t="s">
        <v>753</v>
      </c>
      <c r="D488" s="131" t="s">
        <v>15</v>
      </c>
      <c r="E488" s="131" t="s">
        <v>27</v>
      </c>
    </row>
    <row r="489" spans="1:5" x14ac:dyDescent="0.25">
      <c r="A489" s="130" t="s">
        <v>762</v>
      </c>
      <c r="B489" s="131" t="s">
        <v>38</v>
      </c>
      <c r="C489" s="131" t="s">
        <v>45</v>
      </c>
      <c r="D489" s="132" t="s">
        <v>763</v>
      </c>
      <c r="E489" s="131" t="s">
        <v>27</v>
      </c>
    </row>
    <row r="490" spans="1:5" x14ac:dyDescent="0.25">
      <c r="A490" s="130" t="s">
        <v>764</v>
      </c>
      <c r="B490" s="131" t="s">
        <v>77</v>
      </c>
      <c r="C490" s="131" t="s">
        <v>116</v>
      </c>
      <c r="D490" s="131" t="s">
        <v>765</v>
      </c>
      <c r="E490" s="131" t="s">
        <v>27</v>
      </c>
    </row>
    <row r="491" spans="1:5" x14ac:dyDescent="0.25">
      <c r="A491" s="130" t="s">
        <v>766</v>
      </c>
      <c r="B491" s="131" t="s">
        <v>77</v>
      </c>
      <c r="C491" s="131" t="s">
        <v>116</v>
      </c>
      <c r="D491" s="131" t="s">
        <v>767</v>
      </c>
      <c r="E491" s="131" t="s">
        <v>27</v>
      </c>
    </row>
    <row r="492" spans="1:5" x14ac:dyDescent="0.25">
      <c r="A492" s="130" t="s">
        <v>768</v>
      </c>
      <c r="B492" s="131" t="s">
        <v>19</v>
      </c>
      <c r="C492" s="131" t="s">
        <v>769</v>
      </c>
      <c r="D492" s="131" t="s">
        <v>286</v>
      </c>
      <c r="E492" s="131" t="s">
        <v>27</v>
      </c>
    </row>
    <row r="493" spans="1:5" x14ac:dyDescent="0.25">
      <c r="A493" s="130" t="s">
        <v>770</v>
      </c>
      <c r="B493" s="131" t="s">
        <v>19</v>
      </c>
      <c r="C493" s="131" t="s">
        <v>769</v>
      </c>
      <c r="D493" s="131" t="s">
        <v>284</v>
      </c>
      <c r="E493" s="131" t="s">
        <v>27</v>
      </c>
    </row>
    <row r="494" spans="1:5" x14ac:dyDescent="0.25">
      <c r="A494" s="130" t="s">
        <v>771</v>
      </c>
      <c r="B494" s="131" t="s">
        <v>38</v>
      </c>
      <c r="C494" s="131" t="s">
        <v>45</v>
      </c>
      <c r="D494" s="131" t="s">
        <v>578</v>
      </c>
      <c r="E494" s="131" t="s">
        <v>27</v>
      </c>
    </row>
    <row r="495" spans="1:5" x14ac:dyDescent="0.25">
      <c r="A495" s="130" t="s">
        <v>772</v>
      </c>
      <c r="B495" s="131" t="s">
        <v>77</v>
      </c>
      <c r="C495" s="131" t="s">
        <v>116</v>
      </c>
      <c r="D495" s="131" t="s">
        <v>773</v>
      </c>
      <c r="E495" s="131" t="s">
        <v>27</v>
      </c>
    </row>
    <row r="496" spans="1:5" x14ac:dyDescent="0.25">
      <c r="A496" s="130" t="s">
        <v>774</v>
      </c>
      <c r="B496" s="131" t="s">
        <v>77</v>
      </c>
      <c r="C496" s="131" t="s">
        <v>775</v>
      </c>
      <c r="D496" s="131" t="s">
        <v>776</v>
      </c>
      <c r="E496" s="131" t="s">
        <v>27</v>
      </c>
    </row>
    <row r="497" spans="1:5" x14ac:dyDescent="0.25">
      <c r="A497" s="130" t="s">
        <v>777</v>
      </c>
      <c r="B497" s="131" t="s">
        <v>38</v>
      </c>
      <c r="C497" s="131" t="s">
        <v>25</v>
      </c>
      <c r="D497" s="132" t="s">
        <v>576</v>
      </c>
      <c r="E497" s="131" t="s">
        <v>27</v>
      </c>
    </row>
    <row r="498" spans="1:5" x14ac:dyDescent="0.25">
      <c r="A498" s="130" t="s">
        <v>778</v>
      </c>
      <c r="B498" s="131" t="s">
        <v>41</v>
      </c>
      <c r="C498" s="131" t="s">
        <v>25</v>
      </c>
      <c r="D498" s="131" t="s">
        <v>749</v>
      </c>
      <c r="E498" s="131" t="s">
        <v>27</v>
      </c>
    </row>
    <row r="499" spans="1:5" x14ac:dyDescent="0.25">
      <c r="A499" s="130" t="s">
        <v>779</v>
      </c>
      <c r="B499" s="131" t="s">
        <v>38</v>
      </c>
      <c r="C499" s="131" t="s">
        <v>45</v>
      </c>
      <c r="D499" s="131" t="s">
        <v>780</v>
      </c>
      <c r="E499" s="131" t="s">
        <v>27</v>
      </c>
    </row>
    <row r="500" spans="1:5" x14ac:dyDescent="0.25">
      <c r="A500" s="130" t="s">
        <v>781</v>
      </c>
      <c r="B500" s="131" t="s">
        <v>19</v>
      </c>
      <c r="C500" s="131" t="s">
        <v>78</v>
      </c>
      <c r="D500" s="131" t="s">
        <v>257</v>
      </c>
      <c r="E500" s="131" t="s">
        <v>27</v>
      </c>
    </row>
    <row r="501" spans="1:5" x14ac:dyDescent="0.25">
      <c r="A501" s="130" t="s">
        <v>782</v>
      </c>
      <c r="B501" s="131" t="s">
        <v>44</v>
      </c>
      <c r="C501" s="131" t="s">
        <v>81</v>
      </c>
      <c r="D501" s="131" t="s">
        <v>12</v>
      </c>
      <c r="E501" s="131" t="s">
        <v>27</v>
      </c>
    </row>
    <row r="502" spans="1:5" x14ac:dyDescent="0.25">
      <c r="A502" s="130" t="s">
        <v>783</v>
      </c>
      <c r="B502" s="131" t="s">
        <v>44</v>
      </c>
      <c r="C502" s="131" t="s">
        <v>518</v>
      </c>
      <c r="D502" s="131" t="s">
        <v>11</v>
      </c>
      <c r="E502" s="131" t="s">
        <v>27</v>
      </c>
    </row>
    <row r="503" spans="1:5" x14ac:dyDescent="0.25">
      <c r="A503" s="130" t="s">
        <v>784</v>
      </c>
      <c r="B503" s="131" t="s">
        <v>44</v>
      </c>
      <c r="C503" s="131" t="s">
        <v>518</v>
      </c>
      <c r="D503" s="131" t="s">
        <v>9</v>
      </c>
      <c r="E503" s="131" t="s">
        <v>27</v>
      </c>
    </row>
    <row r="504" spans="1:5" x14ac:dyDescent="0.25">
      <c r="A504" s="130" t="s">
        <v>785</v>
      </c>
      <c r="B504" s="131" t="s">
        <v>44</v>
      </c>
      <c r="C504" s="131" t="s">
        <v>518</v>
      </c>
      <c r="D504" s="131" t="s">
        <v>10</v>
      </c>
      <c r="E504" s="131" t="s">
        <v>27</v>
      </c>
    </row>
    <row r="505" spans="1:5" x14ac:dyDescent="0.25">
      <c r="A505" s="130" t="s">
        <v>786</v>
      </c>
      <c r="B505" s="131" t="s">
        <v>44</v>
      </c>
      <c r="C505" s="131" t="s">
        <v>25</v>
      </c>
      <c r="D505" s="131" t="s">
        <v>12</v>
      </c>
      <c r="E505" s="131" t="s">
        <v>27</v>
      </c>
    </row>
    <row r="506" spans="1:5" x14ac:dyDescent="0.25">
      <c r="A506" s="130" t="s">
        <v>787</v>
      </c>
      <c r="B506" s="131" t="s">
        <v>19</v>
      </c>
      <c r="C506" s="131" t="s">
        <v>45</v>
      </c>
      <c r="D506" s="131" t="s">
        <v>284</v>
      </c>
      <c r="E506" s="131" t="s">
        <v>27</v>
      </c>
    </row>
    <row r="507" spans="1:5" x14ac:dyDescent="0.25">
      <c r="A507" s="130" t="s">
        <v>788</v>
      </c>
      <c r="B507" s="131" t="s">
        <v>19</v>
      </c>
      <c r="C507" s="131" t="s">
        <v>78</v>
      </c>
      <c r="D507" s="131" t="s">
        <v>284</v>
      </c>
      <c r="E507" s="131" t="s">
        <v>27</v>
      </c>
    </row>
    <row r="508" spans="1:5" x14ac:dyDescent="0.25">
      <c r="A508" s="130" t="s">
        <v>789</v>
      </c>
      <c r="B508" s="131" t="s">
        <v>55</v>
      </c>
      <c r="C508" s="131" t="s">
        <v>790</v>
      </c>
      <c r="D508" s="131" t="s">
        <v>416</v>
      </c>
      <c r="E508" s="131" t="s">
        <v>27</v>
      </c>
    </row>
    <row r="509" spans="1:5" x14ac:dyDescent="0.25">
      <c r="A509" s="130" t="s">
        <v>791</v>
      </c>
      <c r="B509" s="131" t="s">
        <v>55</v>
      </c>
      <c r="C509" s="131" t="s">
        <v>790</v>
      </c>
      <c r="D509" s="131" t="s">
        <v>382</v>
      </c>
      <c r="E509" s="131" t="s">
        <v>27</v>
      </c>
    </row>
    <row r="510" spans="1:5" x14ac:dyDescent="0.25">
      <c r="A510" s="130" t="s">
        <v>792</v>
      </c>
      <c r="B510" s="131" t="s">
        <v>41</v>
      </c>
      <c r="C510" s="131" t="s">
        <v>45</v>
      </c>
      <c r="D510" s="131" t="s">
        <v>793</v>
      </c>
      <c r="E510" s="131" t="s">
        <v>27</v>
      </c>
    </row>
    <row r="511" spans="1:5" x14ac:dyDescent="0.25">
      <c r="A511" s="130" t="s">
        <v>794</v>
      </c>
      <c r="B511" s="131" t="s">
        <v>195</v>
      </c>
      <c r="C511" s="131" t="s">
        <v>64</v>
      </c>
      <c r="D511" s="131" t="s">
        <v>364</v>
      </c>
      <c r="E511" s="131" t="s">
        <v>27</v>
      </c>
    </row>
    <row r="512" spans="1:5" x14ac:dyDescent="0.25">
      <c r="A512" s="130" t="s">
        <v>795</v>
      </c>
      <c r="B512" s="131" t="s">
        <v>19</v>
      </c>
      <c r="C512" s="131" t="s">
        <v>78</v>
      </c>
      <c r="D512" s="131" t="s">
        <v>288</v>
      </c>
      <c r="E512" s="131" t="s">
        <v>27</v>
      </c>
    </row>
    <row r="513" spans="1:5" x14ac:dyDescent="0.25">
      <c r="A513" s="130" t="s">
        <v>796</v>
      </c>
      <c r="B513" s="131" t="s">
        <v>19</v>
      </c>
      <c r="C513" s="131" t="s">
        <v>78</v>
      </c>
      <c r="D513" s="131" t="s">
        <v>286</v>
      </c>
      <c r="E513" s="131" t="s">
        <v>27</v>
      </c>
    </row>
    <row r="514" spans="1:5" x14ac:dyDescent="0.25">
      <c r="A514" s="130" t="s">
        <v>797</v>
      </c>
      <c r="B514" s="131" t="s">
        <v>652</v>
      </c>
      <c r="C514" s="131" t="s">
        <v>81</v>
      </c>
      <c r="D514" s="131" t="s">
        <v>798</v>
      </c>
      <c r="E514" s="131" t="s">
        <v>27</v>
      </c>
    </row>
    <row r="515" spans="1:5" x14ac:dyDescent="0.25">
      <c r="A515" s="130" t="s">
        <v>799</v>
      </c>
      <c r="B515" s="131" t="s">
        <v>44</v>
      </c>
      <c r="C515" s="131" t="s">
        <v>64</v>
      </c>
      <c r="D515" s="131" t="s">
        <v>11</v>
      </c>
      <c r="E515" s="131" t="s">
        <v>27</v>
      </c>
    </row>
    <row r="516" spans="1:5" x14ac:dyDescent="0.25">
      <c r="A516" s="130" t="s">
        <v>800</v>
      </c>
      <c r="B516" s="131" t="s">
        <v>44</v>
      </c>
      <c r="C516" s="131" t="s">
        <v>64</v>
      </c>
      <c r="D516" s="131" t="s">
        <v>9</v>
      </c>
      <c r="E516" s="131" t="s">
        <v>27</v>
      </c>
    </row>
    <row r="517" spans="1:5" x14ac:dyDescent="0.25">
      <c r="A517" s="130" t="s">
        <v>801</v>
      </c>
      <c r="B517" s="131" t="s">
        <v>44</v>
      </c>
      <c r="C517" s="131" t="s">
        <v>64</v>
      </c>
      <c r="D517" s="131" t="s">
        <v>10</v>
      </c>
      <c r="E517" s="131" t="s">
        <v>27</v>
      </c>
    </row>
    <row r="518" spans="1:5" x14ac:dyDescent="0.25">
      <c r="A518" s="130" t="s">
        <v>802</v>
      </c>
      <c r="B518" s="131" t="s">
        <v>195</v>
      </c>
      <c r="C518" s="131" t="s">
        <v>25</v>
      </c>
      <c r="D518" s="131" t="s">
        <v>803</v>
      </c>
      <c r="E518" s="131" t="s">
        <v>27</v>
      </c>
    </row>
    <row r="519" spans="1:5" x14ac:dyDescent="0.25">
      <c r="A519" s="130" t="s">
        <v>804</v>
      </c>
      <c r="B519" s="131" t="s">
        <v>652</v>
      </c>
      <c r="C519" s="131" t="s">
        <v>753</v>
      </c>
      <c r="D519" s="131" t="s">
        <v>14</v>
      </c>
      <c r="E519" s="131" t="s">
        <v>27</v>
      </c>
    </row>
    <row r="520" spans="1:5" x14ac:dyDescent="0.25">
      <c r="A520" s="130" t="s">
        <v>805</v>
      </c>
      <c r="B520" s="131" t="s">
        <v>55</v>
      </c>
      <c r="C520" s="131" t="s">
        <v>64</v>
      </c>
      <c r="D520" s="131" t="s">
        <v>382</v>
      </c>
      <c r="E520" s="131" t="s">
        <v>27</v>
      </c>
    </row>
    <row r="521" spans="1:5" x14ac:dyDescent="0.25">
      <c r="A521" s="130" t="s">
        <v>806</v>
      </c>
      <c r="B521" s="131" t="s">
        <v>652</v>
      </c>
      <c r="C521" s="131" t="s">
        <v>753</v>
      </c>
      <c r="D521" s="131" t="s">
        <v>807</v>
      </c>
      <c r="E521" s="131" t="s">
        <v>27</v>
      </c>
    </row>
    <row r="522" spans="1:5" x14ac:dyDescent="0.25">
      <c r="A522" s="130" t="s">
        <v>808</v>
      </c>
      <c r="B522" s="131" t="s">
        <v>652</v>
      </c>
      <c r="C522" s="131" t="s">
        <v>81</v>
      </c>
      <c r="D522" s="131" t="s">
        <v>16</v>
      </c>
      <c r="E522" s="131" t="s">
        <v>27</v>
      </c>
    </row>
    <row r="523" spans="1:5" x14ac:dyDescent="0.25">
      <c r="A523" s="130" t="s">
        <v>809</v>
      </c>
      <c r="B523" s="131" t="s">
        <v>652</v>
      </c>
      <c r="C523" s="131" t="s">
        <v>81</v>
      </c>
      <c r="D523" s="131" t="s">
        <v>810</v>
      </c>
      <c r="E523" s="131" t="s">
        <v>27</v>
      </c>
    </row>
    <row r="524" spans="1:5" x14ac:dyDescent="0.25">
      <c r="A524" s="130" t="s">
        <v>811</v>
      </c>
      <c r="B524" s="131" t="s">
        <v>19</v>
      </c>
      <c r="C524" s="131" t="s">
        <v>769</v>
      </c>
      <c r="D524" s="131" t="s">
        <v>288</v>
      </c>
      <c r="E524" s="131" t="s">
        <v>27</v>
      </c>
    </row>
    <row r="525" spans="1:5" x14ac:dyDescent="0.25">
      <c r="A525" s="130" t="s">
        <v>812</v>
      </c>
      <c r="B525" s="131" t="s">
        <v>652</v>
      </c>
      <c r="C525" s="131" t="s">
        <v>753</v>
      </c>
      <c r="D525" s="131" t="s">
        <v>13</v>
      </c>
      <c r="E525" s="131" t="s">
        <v>27</v>
      </c>
    </row>
    <row r="526" spans="1:5" x14ac:dyDescent="0.25">
      <c r="A526" s="130" t="s">
        <v>813</v>
      </c>
      <c r="B526" s="131" t="s">
        <v>652</v>
      </c>
      <c r="C526" s="131" t="s">
        <v>753</v>
      </c>
      <c r="D526" s="131" t="s">
        <v>15</v>
      </c>
      <c r="E526" s="131" t="s">
        <v>27</v>
      </c>
    </row>
    <row r="527" spans="1:5" x14ac:dyDescent="0.25">
      <c r="A527" s="130" t="s">
        <v>814</v>
      </c>
      <c r="B527" s="131" t="s">
        <v>19</v>
      </c>
      <c r="C527" s="131" t="s">
        <v>78</v>
      </c>
      <c r="D527" s="131" t="s">
        <v>284</v>
      </c>
      <c r="E527" s="131" t="s">
        <v>27</v>
      </c>
    </row>
    <row r="528" spans="1:5" x14ac:dyDescent="0.25">
      <c r="A528" s="130" t="s">
        <v>815</v>
      </c>
      <c r="B528" s="131" t="s">
        <v>19</v>
      </c>
      <c r="C528" s="131" t="s">
        <v>78</v>
      </c>
      <c r="D528" s="131" t="s">
        <v>288</v>
      </c>
      <c r="E528" s="131" t="s">
        <v>27</v>
      </c>
    </row>
    <row r="529" spans="1:5" x14ac:dyDescent="0.25">
      <c r="A529" s="130" t="s">
        <v>816</v>
      </c>
      <c r="B529" s="131" t="s">
        <v>19</v>
      </c>
      <c r="C529" s="131" t="s">
        <v>78</v>
      </c>
      <c r="D529" s="131" t="s">
        <v>286</v>
      </c>
      <c r="E529" s="131" t="s">
        <v>27</v>
      </c>
    </row>
    <row r="530" spans="1:5" x14ac:dyDescent="0.25">
      <c r="A530" s="130" t="s">
        <v>817</v>
      </c>
      <c r="B530" s="131" t="s">
        <v>19</v>
      </c>
      <c r="C530" s="131" t="s">
        <v>769</v>
      </c>
      <c r="D530" s="131" t="s">
        <v>384</v>
      </c>
      <c r="E530" s="131" t="s">
        <v>27</v>
      </c>
    </row>
    <row r="531" spans="1:5" x14ac:dyDescent="0.25">
      <c r="A531" s="130" t="s">
        <v>818</v>
      </c>
      <c r="B531" s="131" t="s">
        <v>41</v>
      </c>
      <c r="C531" s="131" t="s">
        <v>81</v>
      </c>
      <c r="D531" s="131" t="s">
        <v>819</v>
      </c>
      <c r="E531" s="131" t="s">
        <v>27</v>
      </c>
    </row>
    <row r="532" spans="1:5" x14ac:dyDescent="0.25">
      <c r="A532" s="130" t="s">
        <v>820</v>
      </c>
      <c r="B532" s="131" t="s">
        <v>19</v>
      </c>
      <c r="C532" s="131" t="s">
        <v>518</v>
      </c>
      <c r="D532" s="131" t="s">
        <v>384</v>
      </c>
      <c r="E532" s="131" t="s">
        <v>27</v>
      </c>
    </row>
    <row r="533" spans="1:5" x14ac:dyDescent="0.25">
      <c r="A533" s="130" t="s">
        <v>821</v>
      </c>
      <c r="B533" s="131" t="s">
        <v>44</v>
      </c>
      <c r="C533" s="131" t="s">
        <v>25</v>
      </c>
      <c r="D533" s="131" t="s">
        <v>7</v>
      </c>
      <c r="E533" s="131" t="s">
        <v>27</v>
      </c>
    </row>
    <row r="534" spans="1:5" x14ac:dyDescent="0.25">
      <c r="A534" s="130" t="s">
        <v>822</v>
      </c>
      <c r="B534" s="131" t="s">
        <v>41</v>
      </c>
      <c r="C534" s="131" t="s">
        <v>81</v>
      </c>
      <c r="D534" s="131" t="s">
        <v>793</v>
      </c>
      <c r="E534" s="131" t="s">
        <v>27</v>
      </c>
    </row>
    <row r="535" spans="1:5" x14ac:dyDescent="0.25">
      <c r="A535" s="130" t="s">
        <v>823</v>
      </c>
      <c r="B535" s="131" t="s">
        <v>41</v>
      </c>
      <c r="C535" s="131" t="s">
        <v>81</v>
      </c>
      <c r="D535" s="131" t="s">
        <v>647</v>
      </c>
      <c r="E535" s="131" t="s">
        <v>27</v>
      </c>
    </row>
    <row r="536" spans="1:5" x14ac:dyDescent="0.25">
      <c r="A536" s="130" t="s">
        <v>824</v>
      </c>
      <c r="B536" s="131" t="s">
        <v>41</v>
      </c>
      <c r="C536" s="131" t="s">
        <v>81</v>
      </c>
      <c r="D536" s="131" t="s">
        <v>825</v>
      </c>
      <c r="E536" s="131" t="s">
        <v>27</v>
      </c>
    </row>
    <row r="537" spans="1:5" x14ac:dyDescent="0.25">
      <c r="A537" s="130" t="s">
        <v>826</v>
      </c>
      <c r="B537" s="131" t="s">
        <v>19</v>
      </c>
      <c r="C537" s="131" t="s">
        <v>25</v>
      </c>
      <c r="D537" s="131" t="s">
        <v>257</v>
      </c>
      <c r="E537" s="131" t="s">
        <v>27</v>
      </c>
    </row>
    <row r="538" spans="1:5" x14ac:dyDescent="0.25">
      <c r="A538" s="130" t="s">
        <v>827</v>
      </c>
      <c r="B538" s="131" t="s">
        <v>77</v>
      </c>
      <c r="C538" s="131" t="s">
        <v>116</v>
      </c>
      <c r="D538" s="131" t="s">
        <v>828</v>
      </c>
      <c r="E538" s="131" t="s">
        <v>27</v>
      </c>
    </row>
    <row r="539" spans="1:5" x14ac:dyDescent="0.25">
      <c r="A539" s="130" t="s">
        <v>829</v>
      </c>
      <c r="B539" s="131" t="s">
        <v>167</v>
      </c>
      <c r="C539" s="131" t="s">
        <v>81</v>
      </c>
      <c r="D539" s="131" t="s">
        <v>830</v>
      </c>
      <c r="E539" s="131" t="s">
        <v>27</v>
      </c>
    </row>
    <row r="540" spans="1:5" x14ac:dyDescent="0.25">
      <c r="A540" s="130" t="s">
        <v>831</v>
      </c>
      <c r="B540" s="131" t="s">
        <v>167</v>
      </c>
      <c r="C540" s="131" t="s">
        <v>81</v>
      </c>
      <c r="D540" s="131" t="s">
        <v>832</v>
      </c>
      <c r="E540" s="131" t="s">
        <v>27</v>
      </c>
    </row>
    <row r="541" spans="1:5" x14ac:dyDescent="0.25">
      <c r="A541" s="130" t="s">
        <v>833</v>
      </c>
      <c r="B541" s="131" t="s">
        <v>167</v>
      </c>
      <c r="C541" s="131" t="s">
        <v>81</v>
      </c>
      <c r="D541" s="131" t="s">
        <v>834</v>
      </c>
      <c r="E541" s="131" t="s">
        <v>27</v>
      </c>
    </row>
    <row r="542" spans="1:5" x14ac:dyDescent="0.25">
      <c r="A542" s="130" t="s">
        <v>835</v>
      </c>
      <c r="B542" s="131" t="s">
        <v>52</v>
      </c>
      <c r="C542" s="131" t="s">
        <v>45</v>
      </c>
      <c r="D542" s="131" t="s">
        <v>53</v>
      </c>
      <c r="E542" s="131" t="s">
        <v>27</v>
      </c>
    </row>
    <row r="543" spans="1:5" x14ac:dyDescent="0.25">
      <c r="A543" s="130" t="s">
        <v>836</v>
      </c>
      <c r="B543" s="131" t="s">
        <v>52</v>
      </c>
      <c r="C543" s="131" t="s">
        <v>45</v>
      </c>
      <c r="D543" s="131" t="s">
        <v>837</v>
      </c>
      <c r="E543" s="131" t="s">
        <v>27</v>
      </c>
    </row>
    <row r="544" spans="1:5" x14ac:dyDescent="0.25">
      <c r="A544" s="130" t="s">
        <v>838</v>
      </c>
      <c r="B544" s="131" t="s">
        <v>38</v>
      </c>
      <c r="C544" s="132" t="s">
        <v>47</v>
      </c>
      <c r="D544" s="131" t="s">
        <v>839</v>
      </c>
      <c r="E544" s="131" t="s">
        <v>27</v>
      </c>
    </row>
    <row r="545" spans="1:5" x14ac:dyDescent="0.25">
      <c r="A545" s="130" t="s">
        <v>840</v>
      </c>
      <c r="B545" s="131" t="s">
        <v>52</v>
      </c>
      <c r="C545" s="131" t="s">
        <v>64</v>
      </c>
      <c r="D545" s="131" t="s">
        <v>53</v>
      </c>
      <c r="E545" s="131" t="s">
        <v>27</v>
      </c>
    </row>
    <row r="546" spans="1:5" x14ac:dyDescent="0.25">
      <c r="A546" s="130" t="s">
        <v>841</v>
      </c>
      <c r="B546" s="131" t="s">
        <v>652</v>
      </c>
      <c r="C546" s="131" t="s">
        <v>753</v>
      </c>
      <c r="D546" s="131" t="s">
        <v>13</v>
      </c>
      <c r="E546" s="131" t="s">
        <v>27</v>
      </c>
    </row>
    <row r="547" spans="1:5" x14ac:dyDescent="0.25">
      <c r="A547" s="130" t="s">
        <v>842</v>
      </c>
      <c r="B547" s="131" t="s">
        <v>652</v>
      </c>
      <c r="C547" s="131" t="s">
        <v>81</v>
      </c>
      <c r="D547" s="131" t="s">
        <v>15</v>
      </c>
      <c r="E547" s="131" t="s">
        <v>27</v>
      </c>
    </row>
    <row r="548" spans="1:5" x14ac:dyDescent="0.25">
      <c r="A548" s="130" t="s">
        <v>843</v>
      </c>
      <c r="B548" s="131" t="s">
        <v>38</v>
      </c>
      <c r="C548" s="131" t="s">
        <v>45</v>
      </c>
      <c r="D548" s="131" t="s">
        <v>844</v>
      </c>
      <c r="E548" s="131" t="s">
        <v>27</v>
      </c>
    </row>
    <row r="549" spans="1:5" x14ac:dyDescent="0.25">
      <c r="A549" s="130" t="s">
        <v>845</v>
      </c>
      <c r="B549" s="131" t="s">
        <v>44</v>
      </c>
      <c r="C549" s="131" t="s">
        <v>518</v>
      </c>
      <c r="D549" s="131" t="s">
        <v>11</v>
      </c>
      <c r="E549" s="131" t="s">
        <v>27</v>
      </c>
    </row>
    <row r="550" spans="1:5" x14ac:dyDescent="0.25">
      <c r="A550" s="130" t="s">
        <v>846</v>
      </c>
      <c r="B550" s="131" t="s">
        <v>44</v>
      </c>
      <c r="C550" s="131" t="s">
        <v>518</v>
      </c>
      <c r="D550" s="131" t="s">
        <v>9</v>
      </c>
      <c r="E550" s="131" t="s">
        <v>27</v>
      </c>
    </row>
    <row r="551" spans="1:5" x14ac:dyDescent="0.25">
      <c r="A551" s="130" t="s">
        <v>847</v>
      </c>
      <c r="B551" s="131" t="s">
        <v>44</v>
      </c>
      <c r="C551" s="131" t="s">
        <v>518</v>
      </c>
      <c r="D551" s="131" t="s">
        <v>10</v>
      </c>
      <c r="E551" s="131" t="s">
        <v>27</v>
      </c>
    </row>
    <row r="552" spans="1:5" x14ac:dyDescent="0.25">
      <c r="A552" s="130" t="s">
        <v>848</v>
      </c>
      <c r="B552" s="131" t="s">
        <v>44</v>
      </c>
      <c r="C552" s="131" t="s">
        <v>45</v>
      </c>
      <c r="D552" s="131" t="s">
        <v>11</v>
      </c>
      <c r="E552" s="131" t="s">
        <v>27</v>
      </c>
    </row>
    <row r="553" spans="1:5" x14ac:dyDescent="0.25">
      <c r="A553" s="130" t="s">
        <v>849</v>
      </c>
      <c r="B553" s="131" t="s">
        <v>44</v>
      </c>
      <c r="C553" s="131" t="s">
        <v>45</v>
      </c>
      <c r="D553" s="131" t="s">
        <v>9</v>
      </c>
      <c r="E553" s="131" t="s">
        <v>27</v>
      </c>
    </row>
    <row r="554" spans="1:5" x14ac:dyDescent="0.25">
      <c r="A554" s="130" t="s">
        <v>850</v>
      </c>
      <c r="B554" s="131" t="s">
        <v>44</v>
      </c>
      <c r="C554" s="131" t="s">
        <v>45</v>
      </c>
      <c r="D554" s="131" t="s">
        <v>10</v>
      </c>
      <c r="E554" s="131" t="s">
        <v>27</v>
      </c>
    </row>
    <row r="555" spans="1:5" x14ac:dyDescent="0.25">
      <c r="A555" s="130" t="s">
        <v>851</v>
      </c>
      <c r="B555" s="131" t="s">
        <v>55</v>
      </c>
      <c r="C555" s="131" t="s">
        <v>45</v>
      </c>
      <c r="D555" s="131" t="s">
        <v>202</v>
      </c>
      <c r="E555" s="131" t="s">
        <v>27</v>
      </c>
    </row>
    <row r="556" spans="1:5" x14ac:dyDescent="0.25">
      <c r="A556" s="130" t="s">
        <v>852</v>
      </c>
      <c r="B556" s="131" t="s">
        <v>55</v>
      </c>
      <c r="C556" s="131" t="s">
        <v>45</v>
      </c>
      <c r="D556" s="131" t="s">
        <v>853</v>
      </c>
      <c r="E556" s="131" t="s">
        <v>27</v>
      </c>
    </row>
    <row r="557" spans="1:5" x14ac:dyDescent="0.25">
      <c r="A557" s="130" t="s">
        <v>854</v>
      </c>
      <c r="B557" s="131" t="s">
        <v>52</v>
      </c>
      <c r="C557" s="131" t="s">
        <v>25</v>
      </c>
      <c r="D557" s="131" t="s">
        <v>163</v>
      </c>
      <c r="E557" s="131" t="s">
        <v>27</v>
      </c>
    </row>
    <row r="558" spans="1:5" x14ac:dyDescent="0.25">
      <c r="A558" s="130" t="s">
        <v>855</v>
      </c>
      <c r="B558" s="131" t="s">
        <v>55</v>
      </c>
      <c r="C558" s="131" t="s">
        <v>64</v>
      </c>
      <c r="D558" s="131" t="s">
        <v>56</v>
      </c>
      <c r="E558" s="131" t="s">
        <v>27</v>
      </c>
    </row>
    <row r="559" spans="1:5" x14ac:dyDescent="0.25">
      <c r="A559" s="130" t="s">
        <v>856</v>
      </c>
      <c r="B559" s="131" t="s">
        <v>652</v>
      </c>
      <c r="C559" s="131" t="s">
        <v>753</v>
      </c>
      <c r="D559" s="131" t="s">
        <v>14</v>
      </c>
      <c r="E559" s="131" t="s">
        <v>27</v>
      </c>
    </row>
    <row r="560" spans="1:5" x14ac:dyDescent="0.25">
      <c r="A560" s="130" t="s">
        <v>857</v>
      </c>
      <c r="B560" s="131" t="s">
        <v>652</v>
      </c>
      <c r="C560" s="131" t="s">
        <v>753</v>
      </c>
      <c r="D560" s="131" t="s">
        <v>15</v>
      </c>
      <c r="E560" s="131" t="s">
        <v>27</v>
      </c>
    </row>
    <row r="561" spans="1:5" x14ac:dyDescent="0.25">
      <c r="A561" s="130" t="s">
        <v>858</v>
      </c>
      <c r="B561" s="131" t="s">
        <v>652</v>
      </c>
      <c r="C561" s="131" t="s">
        <v>753</v>
      </c>
      <c r="D561" s="131" t="s">
        <v>807</v>
      </c>
      <c r="E561" s="131" t="s">
        <v>27</v>
      </c>
    </row>
    <row r="562" spans="1:5" x14ac:dyDescent="0.25">
      <c r="A562" s="130" t="s">
        <v>859</v>
      </c>
      <c r="B562" s="131" t="s">
        <v>44</v>
      </c>
      <c r="C562" s="131" t="s">
        <v>25</v>
      </c>
      <c r="D562" s="131" t="s">
        <v>11</v>
      </c>
      <c r="E562" s="131" t="s">
        <v>27</v>
      </c>
    </row>
    <row r="563" spans="1:5" x14ac:dyDescent="0.25">
      <c r="A563" s="130" t="s">
        <v>860</v>
      </c>
      <c r="B563" s="131" t="s">
        <v>44</v>
      </c>
      <c r="C563" s="131" t="s">
        <v>25</v>
      </c>
      <c r="D563" s="131" t="s">
        <v>9</v>
      </c>
      <c r="E563" s="131" t="s">
        <v>27</v>
      </c>
    </row>
    <row r="564" spans="1:5" x14ac:dyDescent="0.25">
      <c r="A564" s="130" t="s">
        <v>861</v>
      </c>
      <c r="B564" s="131" t="s">
        <v>44</v>
      </c>
      <c r="C564" s="131" t="s">
        <v>25</v>
      </c>
      <c r="D564" s="131" t="s">
        <v>10</v>
      </c>
      <c r="E564" s="131" t="s">
        <v>27</v>
      </c>
    </row>
    <row r="565" spans="1:5" x14ac:dyDescent="0.25">
      <c r="A565" s="130" t="s">
        <v>862</v>
      </c>
      <c r="B565" s="131" t="s">
        <v>55</v>
      </c>
      <c r="C565" s="131" t="s">
        <v>64</v>
      </c>
      <c r="D565" s="131" t="s">
        <v>56</v>
      </c>
      <c r="E565" s="131" t="s">
        <v>27</v>
      </c>
    </row>
    <row r="566" spans="1:5" x14ac:dyDescent="0.25">
      <c r="A566" s="130" t="s">
        <v>863</v>
      </c>
      <c r="B566" s="131" t="s">
        <v>55</v>
      </c>
      <c r="C566" s="131" t="s">
        <v>64</v>
      </c>
      <c r="D566" s="131" t="s">
        <v>864</v>
      </c>
      <c r="E566" s="131" t="s">
        <v>27</v>
      </c>
    </row>
    <row r="567" spans="1:5" x14ac:dyDescent="0.25">
      <c r="A567" s="130" t="s">
        <v>865</v>
      </c>
      <c r="B567" s="131" t="s">
        <v>55</v>
      </c>
      <c r="C567" s="131" t="s">
        <v>64</v>
      </c>
      <c r="D567" s="131" t="s">
        <v>202</v>
      </c>
      <c r="E567" s="131" t="s">
        <v>27</v>
      </c>
    </row>
    <row r="568" spans="1:5" x14ac:dyDescent="0.25">
      <c r="A568" s="130" t="s">
        <v>866</v>
      </c>
      <c r="B568" s="131" t="s">
        <v>44</v>
      </c>
      <c r="C568" s="132" t="s">
        <v>45</v>
      </c>
      <c r="D568" s="131" t="s">
        <v>11</v>
      </c>
      <c r="E568" s="131" t="s">
        <v>27</v>
      </c>
    </row>
    <row r="569" spans="1:5" x14ac:dyDescent="0.25">
      <c r="A569" s="130" t="s">
        <v>867</v>
      </c>
      <c r="B569" s="131" t="s">
        <v>44</v>
      </c>
      <c r="C569" s="131" t="s">
        <v>45</v>
      </c>
      <c r="D569" s="131" t="s">
        <v>9</v>
      </c>
      <c r="E569" s="131" t="s">
        <v>27</v>
      </c>
    </row>
    <row r="570" spans="1:5" x14ac:dyDescent="0.25">
      <c r="A570" s="130" t="s">
        <v>868</v>
      </c>
      <c r="B570" s="131" t="s">
        <v>44</v>
      </c>
      <c r="C570" s="132" t="s">
        <v>45</v>
      </c>
      <c r="D570" s="131" t="s">
        <v>10</v>
      </c>
      <c r="E570" s="131" t="s">
        <v>27</v>
      </c>
    </row>
    <row r="571" spans="1:5" x14ac:dyDescent="0.25">
      <c r="A571" s="130" t="s">
        <v>869</v>
      </c>
      <c r="B571" s="131" t="s">
        <v>55</v>
      </c>
      <c r="C571" s="131" t="s">
        <v>25</v>
      </c>
      <c r="D571" s="131" t="s">
        <v>56</v>
      </c>
      <c r="E571" s="131" t="s">
        <v>27</v>
      </c>
    </row>
    <row r="572" spans="1:5" x14ac:dyDescent="0.25">
      <c r="A572" s="130" t="s">
        <v>870</v>
      </c>
      <c r="B572" s="131" t="s">
        <v>44</v>
      </c>
      <c r="C572" s="131" t="s">
        <v>25</v>
      </c>
      <c r="D572" s="131" t="s">
        <v>11</v>
      </c>
      <c r="E572" s="131" t="s">
        <v>27</v>
      </c>
    </row>
    <row r="573" spans="1:5" x14ac:dyDescent="0.25">
      <c r="A573" s="130" t="s">
        <v>871</v>
      </c>
      <c r="B573" s="131" t="s">
        <v>44</v>
      </c>
      <c r="C573" s="131" t="s">
        <v>25</v>
      </c>
      <c r="D573" s="131" t="s">
        <v>9</v>
      </c>
      <c r="E573" s="131" t="s">
        <v>27</v>
      </c>
    </row>
    <row r="574" spans="1:5" x14ac:dyDescent="0.25">
      <c r="A574" s="130" t="s">
        <v>872</v>
      </c>
      <c r="B574" s="131" t="s">
        <v>44</v>
      </c>
      <c r="C574" s="131" t="s">
        <v>25</v>
      </c>
      <c r="D574" s="131" t="s">
        <v>10</v>
      </c>
      <c r="E574" s="131" t="s">
        <v>27</v>
      </c>
    </row>
    <row r="575" spans="1:5" x14ac:dyDescent="0.25">
      <c r="A575" s="130" t="s">
        <v>873</v>
      </c>
      <c r="B575" s="131" t="s">
        <v>44</v>
      </c>
      <c r="C575" s="131" t="s">
        <v>25</v>
      </c>
      <c r="D575" s="131" t="s">
        <v>9</v>
      </c>
      <c r="E575" s="131" t="s">
        <v>27</v>
      </c>
    </row>
    <row r="576" spans="1:5" x14ac:dyDescent="0.25">
      <c r="A576" s="130" t="s">
        <v>874</v>
      </c>
      <c r="B576" s="131" t="s">
        <v>44</v>
      </c>
      <c r="C576" s="131" t="s">
        <v>25</v>
      </c>
      <c r="D576" s="131" t="s">
        <v>9</v>
      </c>
      <c r="E576" s="131" t="s">
        <v>27</v>
      </c>
    </row>
    <row r="577" spans="1:5" x14ac:dyDescent="0.25">
      <c r="A577" s="130" t="s">
        <v>875</v>
      </c>
      <c r="B577" s="131" t="s">
        <v>77</v>
      </c>
      <c r="C577" s="131" t="s">
        <v>116</v>
      </c>
      <c r="D577" s="131" t="s">
        <v>876</v>
      </c>
      <c r="E577" s="131" t="s">
        <v>27</v>
      </c>
    </row>
    <row r="578" spans="1:5" x14ac:dyDescent="0.25">
      <c r="A578" s="130" t="s">
        <v>877</v>
      </c>
      <c r="B578" s="131" t="s">
        <v>44</v>
      </c>
      <c r="C578" s="131" t="s">
        <v>518</v>
      </c>
      <c r="D578" s="131" t="s">
        <v>11</v>
      </c>
      <c r="E578" s="131" t="s">
        <v>27</v>
      </c>
    </row>
    <row r="579" spans="1:5" x14ac:dyDescent="0.25">
      <c r="A579" s="130" t="s">
        <v>878</v>
      </c>
      <c r="B579" s="131" t="s">
        <v>44</v>
      </c>
      <c r="C579" s="131" t="s">
        <v>518</v>
      </c>
      <c r="D579" s="131" t="s">
        <v>9</v>
      </c>
      <c r="E579" s="131" t="s">
        <v>27</v>
      </c>
    </row>
    <row r="580" spans="1:5" x14ac:dyDescent="0.25">
      <c r="A580" s="130" t="s">
        <v>879</v>
      </c>
      <c r="B580" s="131" t="s">
        <v>44</v>
      </c>
      <c r="C580" s="131" t="s">
        <v>518</v>
      </c>
      <c r="D580" s="131" t="s">
        <v>10</v>
      </c>
      <c r="E580" s="131" t="s">
        <v>27</v>
      </c>
    </row>
    <row r="581" spans="1:5" x14ac:dyDescent="0.25">
      <c r="A581" s="130" t="s">
        <v>880</v>
      </c>
      <c r="B581" s="131" t="s">
        <v>41</v>
      </c>
      <c r="C581" s="131" t="s">
        <v>81</v>
      </c>
      <c r="D581" s="131" t="s">
        <v>647</v>
      </c>
      <c r="E581" s="131" t="s">
        <v>27</v>
      </c>
    </row>
    <row r="582" spans="1:5" x14ac:dyDescent="0.25">
      <c r="A582" s="130" t="s">
        <v>881</v>
      </c>
      <c r="B582" s="131" t="s">
        <v>41</v>
      </c>
      <c r="C582" s="131" t="s">
        <v>81</v>
      </c>
      <c r="D582" s="131" t="s">
        <v>882</v>
      </c>
      <c r="E582" s="131" t="s">
        <v>27</v>
      </c>
    </row>
    <row r="583" spans="1:5" x14ac:dyDescent="0.25">
      <c r="A583" s="130" t="s">
        <v>883</v>
      </c>
      <c r="B583" s="131" t="s">
        <v>652</v>
      </c>
      <c r="C583" s="131" t="s">
        <v>81</v>
      </c>
      <c r="D583" s="131" t="s">
        <v>17</v>
      </c>
      <c r="E583" s="131" t="s">
        <v>27</v>
      </c>
    </row>
    <row r="584" spans="1:5" x14ac:dyDescent="0.25">
      <c r="A584" s="130" t="s">
        <v>884</v>
      </c>
      <c r="B584" s="131" t="s">
        <v>41</v>
      </c>
      <c r="C584" s="131" t="s">
        <v>45</v>
      </c>
      <c r="D584" s="131" t="s">
        <v>647</v>
      </c>
      <c r="E584" s="131" t="s">
        <v>27</v>
      </c>
    </row>
    <row r="585" spans="1:5" x14ac:dyDescent="0.25">
      <c r="A585" s="130" t="s">
        <v>885</v>
      </c>
      <c r="B585" s="131" t="s">
        <v>41</v>
      </c>
      <c r="C585" s="131" t="s">
        <v>281</v>
      </c>
      <c r="D585" s="131" t="s">
        <v>886</v>
      </c>
      <c r="E585" s="131" t="s">
        <v>27</v>
      </c>
    </row>
    <row r="586" spans="1:5" x14ac:dyDescent="0.25">
      <c r="A586" s="130" t="s">
        <v>887</v>
      </c>
      <c r="B586" s="131" t="s">
        <v>19</v>
      </c>
      <c r="C586" s="131" t="s">
        <v>78</v>
      </c>
      <c r="D586" s="131" t="s">
        <v>286</v>
      </c>
      <c r="E586" s="131" t="s">
        <v>27</v>
      </c>
    </row>
    <row r="587" spans="1:5" x14ac:dyDescent="0.25">
      <c r="A587" s="130" t="s">
        <v>888</v>
      </c>
      <c r="B587" s="131" t="s">
        <v>19</v>
      </c>
      <c r="C587" s="131" t="s">
        <v>78</v>
      </c>
      <c r="D587" s="131" t="s">
        <v>204</v>
      </c>
      <c r="E587" s="131" t="s">
        <v>27</v>
      </c>
    </row>
    <row r="588" spans="1:5" x14ac:dyDescent="0.25">
      <c r="A588" s="130" t="s">
        <v>889</v>
      </c>
      <c r="B588" s="131" t="s">
        <v>19</v>
      </c>
      <c r="C588" s="131" t="s">
        <v>25</v>
      </c>
      <c r="D588" s="131" t="s">
        <v>284</v>
      </c>
      <c r="E588" s="131" t="s">
        <v>27</v>
      </c>
    </row>
    <row r="589" spans="1:5" x14ac:dyDescent="0.25">
      <c r="A589" s="130" t="s">
        <v>890</v>
      </c>
      <c r="B589" s="131" t="s">
        <v>41</v>
      </c>
      <c r="C589" s="131" t="s">
        <v>281</v>
      </c>
      <c r="D589" s="131" t="s">
        <v>891</v>
      </c>
      <c r="E589" s="131" t="s">
        <v>27</v>
      </c>
    </row>
    <row r="590" spans="1:5" x14ac:dyDescent="0.25">
      <c r="A590" s="130" t="s">
        <v>892</v>
      </c>
      <c r="B590" s="131" t="s">
        <v>41</v>
      </c>
      <c r="C590" s="131" t="s">
        <v>81</v>
      </c>
      <c r="D590" s="131" t="s">
        <v>893</v>
      </c>
      <c r="E590" s="131" t="s">
        <v>27</v>
      </c>
    </row>
    <row r="591" spans="1:5" x14ac:dyDescent="0.25">
      <c r="A591" s="130" t="s">
        <v>894</v>
      </c>
      <c r="B591" s="131" t="s">
        <v>44</v>
      </c>
      <c r="C591" s="131" t="s">
        <v>81</v>
      </c>
      <c r="D591" s="131" t="s">
        <v>12</v>
      </c>
      <c r="E591" s="131" t="s">
        <v>27</v>
      </c>
    </row>
    <row r="592" spans="1:5" x14ac:dyDescent="0.25">
      <c r="A592" s="130" t="s">
        <v>895</v>
      </c>
      <c r="B592" s="131" t="s">
        <v>77</v>
      </c>
      <c r="C592" s="131" t="s">
        <v>116</v>
      </c>
      <c r="D592" s="131" t="s">
        <v>896</v>
      </c>
      <c r="E592" s="131" t="s">
        <v>27</v>
      </c>
    </row>
    <row r="593" spans="1:5" x14ac:dyDescent="0.25">
      <c r="A593" s="130" t="s">
        <v>897</v>
      </c>
      <c r="B593" s="131" t="s">
        <v>38</v>
      </c>
      <c r="C593" s="131" t="s">
        <v>81</v>
      </c>
      <c r="D593" s="131" t="s">
        <v>898</v>
      </c>
      <c r="E593" s="131" t="s">
        <v>27</v>
      </c>
    </row>
    <row r="594" spans="1:5" x14ac:dyDescent="0.25">
      <c r="A594" s="130" t="s">
        <v>899</v>
      </c>
      <c r="B594" s="131" t="s">
        <v>41</v>
      </c>
      <c r="C594" s="131" t="s">
        <v>281</v>
      </c>
      <c r="D594" s="131" t="s">
        <v>900</v>
      </c>
      <c r="E594" s="131" t="s">
        <v>27</v>
      </c>
    </row>
    <row r="595" spans="1:5" x14ac:dyDescent="0.25">
      <c r="A595" s="130" t="s">
        <v>901</v>
      </c>
      <c r="B595" s="131" t="s">
        <v>195</v>
      </c>
      <c r="C595" s="131" t="s">
        <v>64</v>
      </c>
      <c r="D595" s="131" t="s">
        <v>364</v>
      </c>
      <c r="E595" s="131" t="s">
        <v>27</v>
      </c>
    </row>
    <row r="596" spans="1:5" x14ac:dyDescent="0.25">
      <c r="A596" s="130" t="s">
        <v>902</v>
      </c>
      <c r="B596" s="131" t="s">
        <v>77</v>
      </c>
      <c r="C596" s="131" t="s">
        <v>775</v>
      </c>
      <c r="D596" s="131" t="s">
        <v>903</v>
      </c>
      <c r="E596" s="131" t="s">
        <v>27</v>
      </c>
    </row>
    <row r="597" spans="1:5" x14ac:dyDescent="0.25">
      <c r="A597" s="130" t="s">
        <v>904</v>
      </c>
      <c r="B597" s="131" t="s">
        <v>41</v>
      </c>
      <c r="C597" s="131" t="s">
        <v>25</v>
      </c>
      <c r="D597" s="131" t="s">
        <v>905</v>
      </c>
      <c r="E597" s="131" t="s">
        <v>27</v>
      </c>
    </row>
    <row r="598" spans="1:5" x14ac:dyDescent="0.25">
      <c r="A598" s="130" t="s">
        <v>906</v>
      </c>
      <c r="B598" s="131" t="s">
        <v>19</v>
      </c>
      <c r="C598" s="131" t="s">
        <v>78</v>
      </c>
      <c r="D598" s="131" t="s">
        <v>288</v>
      </c>
      <c r="E598" s="131" t="s">
        <v>27</v>
      </c>
    </row>
    <row r="599" spans="1:5" x14ac:dyDescent="0.25">
      <c r="A599" s="130" t="s">
        <v>907</v>
      </c>
      <c r="B599" s="131" t="s">
        <v>19</v>
      </c>
      <c r="C599" s="131" t="s">
        <v>78</v>
      </c>
      <c r="D599" s="131" t="s">
        <v>284</v>
      </c>
      <c r="E599" s="131" t="s">
        <v>27</v>
      </c>
    </row>
    <row r="600" spans="1:5" x14ac:dyDescent="0.25">
      <c r="A600" s="130" t="s">
        <v>908</v>
      </c>
      <c r="B600" s="131" t="s">
        <v>652</v>
      </c>
      <c r="C600" s="131" t="s">
        <v>81</v>
      </c>
      <c r="D600" s="131" t="s">
        <v>13</v>
      </c>
      <c r="E600" s="131" t="s">
        <v>27</v>
      </c>
    </row>
    <row r="601" spans="1:5" x14ac:dyDescent="0.25">
      <c r="A601" s="130" t="s">
        <v>909</v>
      </c>
      <c r="B601" s="131" t="s">
        <v>652</v>
      </c>
      <c r="C601" s="131" t="s">
        <v>81</v>
      </c>
      <c r="D601" s="131" t="s">
        <v>14</v>
      </c>
      <c r="E601" s="131" t="s">
        <v>27</v>
      </c>
    </row>
    <row r="602" spans="1:5" x14ac:dyDescent="0.25">
      <c r="A602" s="130" t="s">
        <v>910</v>
      </c>
      <c r="B602" s="131" t="s">
        <v>38</v>
      </c>
      <c r="C602" s="131" t="s">
        <v>47</v>
      </c>
      <c r="D602" s="131" t="s">
        <v>911</v>
      </c>
      <c r="E602" s="131" t="s">
        <v>27</v>
      </c>
    </row>
    <row r="603" spans="1:5" x14ac:dyDescent="0.25">
      <c r="A603" s="130" t="s">
        <v>912</v>
      </c>
      <c r="B603" s="131" t="s">
        <v>652</v>
      </c>
      <c r="C603" s="131" t="s">
        <v>81</v>
      </c>
      <c r="D603" s="131" t="s">
        <v>13</v>
      </c>
      <c r="E603" s="131" t="s">
        <v>27</v>
      </c>
    </row>
    <row r="604" spans="1:5" x14ac:dyDescent="0.25">
      <c r="A604" s="130" t="s">
        <v>913</v>
      </c>
      <c r="B604" s="131" t="s">
        <v>652</v>
      </c>
      <c r="C604" s="131" t="s">
        <v>81</v>
      </c>
      <c r="D604" s="131" t="s">
        <v>14</v>
      </c>
      <c r="E604" s="131" t="s">
        <v>27</v>
      </c>
    </row>
    <row r="605" spans="1:5" x14ac:dyDescent="0.25">
      <c r="A605" s="130" t="s">
        <v>914</v>
      </c>
      <c r="B605" s="131" t="s">
        <v>652</v>
      </c>
      <c r="C605" s="131" t="s">
        <v>81</v>
      </c>
      <c r="D605" s="131" t="s">
        <v>14</v>
      </c>
      <c r="E605" s="131" t="s">
        <v>27</v>
      </c>
    </row>
    <row r="606" spans="1:5" x14ac:dyDescent="0.25">
      <c r="A606" s="130" t="s">
        <v>915</v>
      </c>
      <c r="B606" s="131" t="s">
        <v>652</v>
      </c>
      <c r="C606" s="131" t="s">
        <v>81</v>
      </c>
      <c r="D606" s="131" t="s">
        <v>15</v>
      </c>
      <c r="E606" s="131" t="s">
        <v>27</v>
      </c>
    </row>
    <row r="607" spans="1:5" x14ac:dyDescent="0.25">
      <c r="A607" s="130" t="s">
        <v>916</v>
      </c>
      <c r="B607" s="131" t="s">
        <v>652</v>
      </c>
      <c r="C607" s="131" t="s">
        <v>81</v>
      </c>
      <c r="D607" s="131" t="s">
        <v>16</v>
      </c>
      <c r="E607" s="131" t="s">
        <v>27</v>
      </c>
    </row>
    <row r="608" spans="1:5" x14ac:dyDescent="0.25">
      <c r="A608" s="130" t="s">
        <v>917</v>
      </c>
      <c r="B608" s="131" t="s">
        <v>652</v>
      </c>
      <c r="C608" s="131" t="s">
        <v>81</v>
      </c>
      <c r="D608" s="131" t="s">
        <v>16</v>
      </c>
      <c r="E608" s="131" t="s">
        <v>27</v>
      </c>
    </row>
    <row r="609" spans="1:5" x14ac:dyDescent="0.25">
      <c r="A609" s="130" t="s">
        <v>918</v>
      </c>
      <c r="B609" s="131" t="s">
        <v>652</v>
      </c>
      <c r="C609" s="131" t="s">
        <v>81</v>
      </c>
      <c r="D609" s="131" t="s">
        <v>810</v>
      </c>
      <c r="E609" s="131" t="s">
        <v>27</v>
      </c>
    </row>
    <row r="610" spans="1:5" x14ac:dyDescent="0.25">
      <c r="A610" s="130" t="s">
        <v>919</v>
      </c>
      <c r="B610" s="131" t="s">
        <v>652</v>
      </c>
      <c r="C610" s="131" t="s">
        <v>81</v>
      </c>
      <c r="D610" s="131" t="s">
        <v>18</v>
      </c>
      <c r="E610" s="131" t="s">
        <v>27</v>
      </c>
    </row>
    <row r="611" spans="1:5" x14ac:dyDescent="0.25">
      <c r="A611" s="130" t="s">
        <v>920</v>
      </c>
      <c r="B611" s="131" t="s">
        <v>652</v>
      </c>
      <c r="C611" s="131" t="s">
        <v>81</v>
      </c>
      <c r="D611" s="131" t="s">
        <v>921</v>
      </c>
      <c r="E611" s="131" t="s">
        <v>27</v>
      </c>
    </row>
    <row r="612" spans="1:5" x14ac:dyDescent="0.25">
      <c r="A612" s="130" t="s">
        <v>922</v>
      </c>
      <c r="B612" s="131" t="s">
        <v>652</v>
      </c>
      <c r="C612" s="131" t="s">
        <v>81</v>
      </c>
      <c r="D612" s="131" t="s">
        <v>923</v>
      </c>
      <c r="E612" s="131" t="s">
        <v>27</v>
      </c>
    </row>
    <row r="613" spans="1:5" x14ac:dyDescent="0.25">
      <c r="A613" s="130" t="s">
        <v>924</v>
      </c>
      <c r="B613" s="131" t="s">
        <v>38</v>
      </c>
      <c r="C613" s="131" t="s">
        <v>81</v>
      </c>
      <c r="D613" s="131" t="s">
        <v>925</v>
      </c>
      <c r="E613" s="131" t="s">
        <v>27</v>
      </c>
    </row>
    <row r="614" spans="1:5" x14ac:dyDescent="0.25">
      <c r="A614" s="130" t="s">
        <v>926</v>
      </c>
      <c r="B614" s="131" t="s">
        <v>195</v>
      </c>
      <c r="C614" s="131" t="s">
        <v>113</v>
      </c>
      <c r="D614" s="131" t="s">
        <v>364</v>
      </c>
      <c r="E614" s="131" t="s">
        <v>27</v>
      </c>
    </row>
    <row r="615" spans="1:5" x14ac:dyDescent="0.25">
      <c r="A615" s="130" t="s">
        <v>927</v>
      </c>
      <c r="B615" s="131" t="s">
        <v>77</v>
      </c>
      <c r="C615" s="131" t="s">
        <v>293</v>
      </c>
      <c r="D615" s="131" t="s">
        <v>928</v>
      </c>
      <c r="E615" s="131" t="s">
        <v>27</v>
      </c>
    </row>
    <row r="616" spans="1:5" x14ac:dyDescent="0.25">
      <c r="A616" s="130" t="s">
        <v>929</v>
      </c>
      <c r="B616" s="131" t="s">
        <v>19</v>
      </c>
      <c r="C616" s="131" t="s">
        <v>281</v>
      </c>
      <c r="D616" s="131" t="s">
        <v>204</v>
      </c>
      <c r="E616" s="131" t="s">
        <v>27</v>
      </c>
    </row>
    <row r="617" spans="1:5" x14ac:dyDescent="0.25">
      <c r="A617" s="130" t="s">
        <v>930</v>
      </c>
      <c r="B617" s="131" t="s">
        <v>652</v>
      </c>
      <c r="C617" s="131" t="s">
        <v>81</v>
      </c>
      <c r="D617" s="131" t="s">
        <v>931</v>
      </c>
      <c r="E617" s="131" t="s">
        <v>27</v>
      </c>
    </row>
    <row r="618" spans="1:5" x14ac:dyDescent="0.25">
      <c r="A618" s="130" t="s">
        <v>932</v>
      </c>
      <c r="B618" s="131" t="s">
        <v>19</v>
      </c>
      <c r="C618" s="131" t="s">
        <v>78</v>
      </c>
      <c r="D618" s="131" t="s">
        <v>204</v>
      </c>
      <c r="E618" s="131" t="s">
        <v>27</v>
      </c>
    </row>
    <row r="619" spans="1:5" x14ac:dyDescent="0.25">
      <c r="A619" s="130" t="s">
        <v>933</v>
      </c>
      <c r="B619" s="131" t="s">
        <v>652</v>
      </c>
      <c r="C619" s="131" t="s">
        <v>753</v>
      </c>
      <c r="D619" s="131" t="s">
        <v>13</v>
      </c>
      <c r="E619" s="131" t="s">
        <v>27</v>
      </c>
    </row>
    <row r="620" spans="1:5" x14ac:dyDescent="0.25">
      <c r="A620" s="130" t="s">
        <v>934</v>
      </c>
      <c r="B620" s="131" t="s">
        <v>2</v>
      </c>
      <c r="C620" s="131" t="s">
        <v>45</v>
      </c>
      <c r="D620" s="131" t="s">
        <v>935</v>
      </c>
      <c r="E620" s="131" t="s">
        <v>27</v>
      </c>
    </row>
    <row r="621" spans="1:5" x14ac:dyDescent="0.25">
      <c r="A621" s="130" t="s">
        <v>936</v>
      </c>
      <c r="B621" s="131" t="s">
        <v>44</v>
      </c>
      <c r="C621" s="131" t="s">
        <v>113</v>
      </c>
      <c r="D621" s="131" t="s">
        <v>11</v>
      </c>
      <c r="E621" s="131" t="s">
        <v>27</v>
      </c>
    </row>
    <row r="622" spans="1:5" x14ac:dyDescent="0.25">
      <c r="A622" s="130" t="s">
        <v>937</v>
      </c>
      <c r="B622" s="131" t="s">
        <v>44</v>
      </c>
      <c r="C622" s="131" t="s">
        <v>113</v>
      </c>
      <c r="D622" s="131" t="s">
        <v>9</v>
      </c>
      <c r="E622" s="131" t="s">
        <v>27</v>
      </c>
    </row>
    <row r="623" spans="1:5" x14ac:dyDescent="0.25">
      <c r="A623" s="130" t="s">
        <v>938</v>
      </c>
      <c r="B623" s="131" t="s">
        <v>44</v>
      </c>
      <c r="C623" s="131" t="s">
        <v>113</v>
      </c>
      <c r="D623" s="131" t="s">
        <v>10</v>
      </c>
      <c r="E623" s="131" t="s">
        <v>27</v>
      </c>
    </row>
    <row r="624" spans="1:5" x14ac:dyDescent="0.25">
      <c r="A624" s="130" t="s">
        <v>939</v>
      </c>
      <c r="B624" s="131" t="s">
        <v>19</v>
      </c>
      <c r="C624" s="131" t="s">
        <v>281</v>
      </c>
      <c r="D624" s="131" t="s">
        <v>288</v>
      </c>
      <c r="E624" s="131" t="s">
        <v>27</v>
      </c>
    </row>
    <row r="625" spans="1:5" x14ac:dyDescent="0.25">
      <c r="A625" s="130" t="s">
        <v>940</v>
      </c>
      <c r="B625" s="131" t="s">
        <v>19</v>
      </c>
      <c r="C625" s="131" t="s">
        <v>281</v>
      </c>
      <c r="D625" s="131" t="s">
        <v>284</v>
      </c>
      <c r="E625" s="131" t="s">
        <v>27</v>
      </c>
    </row>
    <row r="626" spans="1:5" x14ac:dyDescent="0.25">
      <c r="A626" s="130" t="s">
        <v>941</v>
      </c>
      <c r="B626" s="131" t="s">
        <v>167</v>
      </c>
      <c r="C626" s="131" t="s">
        <v>81</v>
      </c>
      <c r="D626" s="131" t="s">
        <v>942</v>
      </c>
      <c r="E626" s="131" t="s">
        <v>27</v>
      </c>
    </row>
    <row r="627" spans="1:5" x14ac:dyDescent="0.25">
      <c r="A627" s="130" t="s">
        <v>943</v>
      </c>
      <c r="B627" s="131" t="s">
        <v>167</v>
      </c>
      <c r="C627" s="131" t="s">
        <v>81</v>
      </c>
      <c r="D627" s="131" t="s">
        <v>944</v>
      </c>
      <c r="E627" s="131" t="s">
        <v>27</v>
      </c>
    </row>
    <row r="628" spans="1:5" x14ac:dyDescent="0.25">
      <c r="A628" s="130" t="s">
        <v>945</v>
      </c>
      <c r="B628" s="131" t="s">
        <v>167</v>
      </c>
      <c r="C628" s="131" t="s">
        <v>946</v>
      </c>
      <c r="D628" s="131" t="s">
        <v>947</v>
      </c>
      <c r="E628" s="131" t="s">
        <v>27</v>
      </c>
    </row>
    <row r="629" spans="1:5" x14ac:dyDescent="0.25">
      <c r="A629" s="130" t="s">
        <v>948</v>
      </c>
      <c r="B629" s="131" t="s">
        <v>167</v>
      </c>
      <c r="C629" s="131" t="s">
        <v>81</v>
      </c>
      <c r="D629" s="131" t="s">
        <v>949</v>
      </c>
      <c r="E629" s="131" t="s">
        <v>27</v>
      </c>
    </row>
    <row r="630" spans="1:5" x14ac:dyDescent="0.25">
      <c r="A630" s="130" t="s">
        <v>950</v>
      </c>
      <c r="B630" s="131" t="s">
        <v>55</v>
      </c>
      <c r="C630" s="131" t="s">
        <v>45</v>
      </c>
      <c r="D630" s="131" t="s">
        <v>56</v>
      </c>
      <c r="E630" s="131" t="s">
        <v>27</v>
      </c>
    </row>
    <row r="631" spans="1:5" x14ac:dyDescent="0.25">
      <c r="A631" s="130" t="s">
        <v>951</v>
      </c>
      <c r="B631" s="131" t="s">
        <v>55</v>
      </c>
      <c r="C631" s="131" t="s">
        <v>45</v>
      </c>
      <c r="D631" s="131" t="s">
        <v>124</v>
      </c>
      <c r="E631" s="131" t="s">
        <v>27</v>
      </c>
    </row>
    <row r="632" spans="1:5" x14ac:dyDescent="0.25">
      <c r="A632" s="130" t="s">
        <v>952</v>
      </c>
      <c r="B632" s="131" t="s">
        <v>44</v>
      </c>
      <c r="C632" s="131" t="s">
        <v>64</v>
      </c>
      <c r="D632" s="131" t="s">
        <v>11</v>
      </c>
      <c r="E632" s="131" t="s">
        <v>27</v>
      </c>
    </row>
    <row r="633" spans="1:5" x14ac:dyDescent="0.25">
      <c r="A633" s="130" t="s">
        <v>953</v>
      </c>
      <c r="B633" s="131" t="s">
        <v>44</v>
      </c>
      <c r="C633" s="131" t="s">
        <v>64</v>
      </c>
      <c r="D633" s="131" t="s">
        <v>9</v>
      </c>
      <c r="E633" s="131" t="s">
        <v>27</v>
      </c>
    </row>
    <row r="634" spans="1:5" x14ac:dyDescent="0.25">
      <c r="A634" s="130" t="s">
        <v>954</v>
      </c>
      <c r="B634" s="131" t="s">
        <v>44</v>
      </c>
      <c r="C634" s="131" t="s">
        <v>64</v>
      </c>
      <c r="D634" s="131" t="s">
        <v>10</v>
      </c>
      <c r="E634" s="131" t="s">
        <v>27</v>
      </c>
    </row>
    <row r="635" spans="1:5" x14ac:dyDescent="0.25">
      <c r="A635" s="130" t="s">
        <v>955</v>
      </c>
      <c r="B635" s="131" t="s">
        <v>52</v>
      </c>
      <c r="C635" s="131" t="s">
        <v>64</v>
      </c>
      <c r="D635" s="131" t="s">
        <v>53</v>
      </c>
      <c r="E635" s="131" t="s">
        <v>27</v>
      </c>
    </row>
    <row r="636" spans="1:5" x14ac:dyDescent="0.25">
      <c r="A636" s="130" t="s">
        <v>956</v>
      </c>
      <c r="B636" s="131" t="s">
        <v>55</v>
      </c>
      <c r="C636" s="131" t="s">
        <v>64</v>
      </c>
      <c r="D636" s="131" t="s">
        <v>56</v>
      </c>
      <c r="E636" s="131" t="s">
        <v>27</v>
      </c>
    </row>
    <row r="637" spans="1:5" x14ac:dyDescent="0.25">
      <c r="A637" s="130" t="s">
        <v>957</v>
      </c>
      <c r="B637" s="131" t="s">
        <v>52</v>
      </c>
      <c r="C637" s="131" t="s">
        <v>45</v>
      </c>
      <c r="D637" s="131" t="s">
        <v>958</v>
      </c>
      <c r="E637" s="131" t="s">
        <v>27</v>
      </c>
    </row>
    <row r="638" spans="1:5" x14ac:dyDescent="0.25">
      <c r="A638" s="130" t="s">
        <v>959</v>
      </c>
      <c r="B638" s="131" t="s">
        <v>52</v>
      </c>
      <c r="C638" s="131" t="s">
        <v>64</v>
      </c>
      <c r="D638" s="131" t="s">
        <v>121</v>
      </c>
      <c r="E638" s="131" t="s">
        <v>27</v>
      </c>
    </row>
    <row r="639" spans="1:5" x14ac:dyDescent="0.25">
      <c r="A639" s="130" t="s">
        <v>960</v>
      </c>
      <c r="B639" s="131" t="s">
        <v>44</v>
      </c>
      <c r="C639" s="131" t="s">
        <v>64</v>
      </c>
      <c r="D639" s="131" t="s">
        <v>9</v>
      </c>
      <c r="E639" s="131" t="s">
        <v>27</v>
      </c>
    </row>
    <row r="640" spans="1:5" x14ac:dyDescent="0.25">
      <c r="A640" s="130" t="s">
        <v>961</v>
      </c>
      <c r="B640" s="131" t="s">
        <v>44</v>
      </c>
      <c r="C640" s="131" t="s">
        <v>25</v>
      </c>
      <c r="D640" s="131" t="s">
        <v>11</v>
      </c>
      <c r="E640" s="131" t="s">
        <v>27</v>
      </c>
    </row>
    <row r="641" spans="1:5" x14ac:dyDescent="0.25">
      <c r="A641" s="130" t="s">
        <v>962</v>
      </c>
      <c r="B641" s="131" t="s">
        <v>44</v>
      </c>
      <c r="C641" s="131" t="s">
        <v>25</v>
      </c>
      <c r="D641" s="131" t="s">
        <v>9</v>
      </c>
      <c r="E641" s="131" t="s">
        <v>27</v>
      </c>
    </row>
    <row r="642" spans="1:5" x14ac:dyDescent="0.25">
      <c r="A642" s="130" t="s">
        <v>963</v>
      </c>
      <c r="B642" s="131" t="s">
        <v>44</v>
      </c>
      <c r="C642" s="131" t="s">
        <v>25</v>
      </c>
      <c r="D642" s="131" t="s">
        <v>10</v>
      </c>
      <c r="E642" s="131" t="s">
        <v>27</v>
      </c>
    </row>
    <row r="643" spans="1:5" x14ac:dyDescent="0.25">
      <c r="A643" s="130" t="s">
        <v>964</v>
      </c>
      <c r="B643" s="131" t="s">
        <v>77</v>
      </c>
      <c r="C643" s="131" t="s">
        <v>293</v>
      </c>
      <c r="D643" s="131" t="s">
        <v>965</v>
      </c>
      <c r="E643" s="131" t="s">
        <v>27</v>
      </c>
    </row>
    <row r="644" spans="1:5" x14ac:dyDescent="0.25">
      <c r="A644" s="130" t="s">
        <v>966</v>
      </c>
      <c r="B644" s="131" t="s">
        <v>152</v>
      </c>
      <c r="C644" s="131" t="s">
        <v>25</v>
      </c>
      <c r="D644" s="131" t="s">
        <v>165</v>
      </c>
      <c r="E644" s="131" t="s">
        <v>27</v>
      </c>
    </row>
  </sheetData>
  <sheetProtection sheet="1" objects="1" scenarios="1"/>
  <pageMargins left="0.7" right="0.7" top="0.78740157499999996" bottom="0.78740157499999996"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02 LISTA CONTROLLO E RAPPORTO</vt:lpstr>
      <vt:lpstr>06 Componenti costr.</vt:lpstr>
      <vt:lpstr>Lista d’omologazione </vt:lpstr>
      <vt:lpstr>'02 LISTA CONTROLLO E RAPPORTO'!Druckbereich</vt:lpstr>
      <vt:lpstr>'06 Componenti costr.'!Druckbereich</vt:lpstr>
      <vt:lpstr>'02 LISTA CONTROLLO E RAPPORTO'!Drucktitel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François Zurkinden</dc:creator>
  <cp:lastModifiedBy>Zurkinden François BABS</cp:lastModifiedBy>
  <cp:lastPrinted>2026-04-21T12:55:48Z</cp:lastPrinted>
  <dcterms:created xsi:type="dcterms:W3CDTF">2025-01-24T06:17:51Z</dcterms:created>
  <dcterms:modified xsi:type="dcterms:W3CDTF">2026-04-21T12:56:23Z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2025-06-17T10:43:17Z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2129e3dd-53fc-4630-9744-b7323b11ab2b</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